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ule.praliyeva\OneDrive - Freedom Holding Corporation\Рабочий стол\Конс.отчетность\отдельная АО\4 квартал 2024\"/>
    </mc:Choice>
  </mc:AlternateContent>
  <xr:revisionPtr revIDLastSave="0" documentId="13_ncr:1_{5C305C6C-F171-4402-AA8B-3C6610CA42A5}" xr6:coauthVersionLast="47" xr6:coauthVersionMax="47" xr10:uidLastSave="{00000000-0000-0000-0000-000000000000}"/>
  <bookViews>
    <workbookView xWindow="28680" yWindow="-2595" windowWidth="38640" windowHeight="21120" activeTab="1" xr2:uid="{FAE35472-B518-49CF-91AC-78FE6952074F}"/>
  </bookViews>
  <sheets>
    <sheet name="Баланс" sheetId="1" r:id="rId1"/>
    <sheet name="ОПиУ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8" i="2" l="1"/>
  <c r="F108" i="2"/>
  <c r="E108" i="2"/>
  <c r="D108" i="2"/>
  <c r="F106" i="2"/>
  <c r="E106" i="2"/>
  <c r="D106" i="2"/>
  <c r="C106" i="2"/>
  <c r="F104" i="2"/>
  <c r="E104" i="2"/>
  <c r="D104" i="2"/>
  <c r="C104" i="2"/>
  <c r="D103" i="2"/>
  <c r="E103" i="2"/>
  <c r="F103" i="2"/>
  <c r="C103" i="2"/>
  <c r="C58" i="2"/>
  <c r="F58" i="2"/>
  <c r="E58" i="2"/>
  <c r="D58" i="2"/>
  <c r="D125" i="1"/>
  <c r="C125" i="1"/>
  <c r="D116" i="1"/>
  <c r="D115" i="1"/>
  <c r="D98" i="1"/>
  <c r="D64" i="1"/>
  <c r="C115" i="1"/>
  <c r="C116" i="1"/>
  <c r="C64" i="1"/>
  <c r="C98" i="1"/>
  <c r="A114" i="2" l="1"/>
  <c r="A112" i="2"/>
  <c r="A110" i="2"/>
  <c r="A7" i="2"/>
  <c r="D118" i="1"/>
  <c r="C118" i="1" l="1"/>
  <c r="C119" i="1" l="1"/>
  <c r="D117" i="2" l="1"/>
</calcChain>
</file>

<file path=xl/sharedStrings.xml><?xml version="1.0" encoding="utf-8"?>
<sst xmlns="http://schemas.openxmlformats.org/spreadsheetml/2006/main" count="359" uniqueCount="306">
  <si>
    <t>Приложение 10 к Постановлению Правления Национального Банка Республики Казахстан от 28 января 2016 года № 41</t>
  </si>
  <si>
    <t>Бухгалтерский баланс</t>
  </si>
  <si>
    <t>Акционерное Общество "Фридом Финанс"</t>
  </si>
  <si>
    <t>(полное наименование организации)</t>
  </si>
  <si>
    <t>по состоянию на 1 января 2025 года</t>
  </si>
  <si>
    <t>(в тысячах тенге)</t>
  </si>
  <si>
    <t>Наименование статьи</t>
  </si>
  <si>
    <t>Код строки</t>
  </si>
  <si>
    <t>На конец отчетного периода</t>
  </si>
  <si>
    <t>На конец предыдущего года</t>
  </si>
  <si>
    <t>Активы</t>
  </si>
  <si>
    <t>Денежные средства и эквиваленты денежных средств</t>
  </si>
  <si>
    <t>в том числе:</t>
  </si>
  <si>
    <t>наличные деньги в кассе</t>
  </si>
  <si>
    <t>1.1</t>
  </si>
  <si>
    <t>деньги на счетах в банках и организациях, осуществляющих отдельные виды банковских операций</t>
  </si>
  <si>
    <t>1.2</t>
  </si>
  <si>
    <t>эквиваленты денежных средств</t>
  </si>
  <si>
    <t>1.3</t>
  </si>
  <si>
    <t>Аффинированные драгоценные металлы</t>
  </si>
  <si>
    <t>Вклады размещенные</t>
  </si>
  <si>
    <t>3.1</t>
  </si>
  <si>
    <t>Операция «обратное РЕПО»</t>
  </si>
  <si>
    <t>начисленные, но не полученные доходы в виде вознаграждения</t>
  </si>
  <si>
    <t>4.1</t>
  </si>
  <si>
    <t>Ценные бумаги, оцениваемые по справедливой стоимости, изменения которых отражаются в составе прибыли или убытка</t>
  </si>
  <si>
    <t>5.1</t>
  </si>
  <si>
    <t>Ценные бумаги, учитываемые по справедливой стоимости через прочий совокупный доход</t>
  </si>
  <si>
    <t>6.1</t>
  </si>
  <si>
    <t>Ценные бумаги, учитываемые по амортизированной стоимости</t>
  </si>
  <si>
    <t>7.1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</si>
  <si>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</si>
  <si>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</si>
  <si>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</si>
  <si>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</si>
  <si>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Основные средства</t>
  </si>
  <si>
    <t>Нематериальные активы</t>
  </si>
  <si>
    <t>Активы в форме права пользования</t>
  </si>
  <si>
    <t>Дебиторская задолженность</t>
  </si>
  <si>
    <t>Начисленные комиссионные вознаграждения к получению</t>
  </si>
  <si>
    <t>от консалтинговых услуг, в том числе:</t>
  </si>
  <si>
    <t>16.1</t>
  </si>
  <si>
    <t>аффилированным лицам</t>
  </si>
  <si>
    <t>16.1.1</t>
  </si>
  <si>
    <t>прочим клиентам</t>
  </si>
  <si>
    <t>16.1.2</t>
  </si>
  <si>
    <t>от услуг представителя держателей облигаций</t>
  </si>
  <si>
    <t>16.2</t>
  </si>
  <si>
    <t>от услуг андеррайтера</t>
  </si>
  <si>
    <t>16.3</t>
  </si>
  <si>
    <t>от брокерских услуг</t>
  </si>
  <si>
    <t>16.4</t>
  </si>
  <si>
    <t>от управления активами</t>
  </si>
  <si>
    <t>16.5</t>
  </si>
  <si>
    <t>от услуг маркет-мейкера</t>
  </si>
  <si>
    <t>16.6</t>
  </si>
  <si>
    <t>от пенсионных активов</t>
  </si>
  <si>
    <t>16.7</t>
  </si>
  <si>
    <t>от инвестиционного дохода (убытка) по пенсионным активам</t>
  </si>
  <si>
    <t>16.8</t>
  </si>
  <si>
    <t>прочие</t>
  </si>
  <si>
    <t>16.9</t>
  </si>
  <si>
    <t>Производные финансовые инструменты</t>
  </si>
  <si>
    <t>требования по сделке фьючерсы</t>
  </si>
  <si>
    <t>17.1</t>
  </si>
  <si>
    <t>требования по сделке форварды</t>
  </si>
  <si>
    <t>17.2</t>
  </si>
  <si>
    <t>требования по сделке опционы</t>
  </si>
  <si>
    <t>17.3</t>
  </si>
  <si>
    <t>требования по сделке свопы</t>
  </si>
  <si>
    <t>17.4</t>
  </si>
  <si>
    <t>Текущий налоговый актив</t>
  </si>
  <si>
    <t>Отложенный налоговый актив</t>
  </si>
  <si>
    <t>Авансы выданные и предоплата</t>
  </si>
  <si>
    <t>Прочие активы</t>
  </si>
  <si>
    <t>Итого активы:</t>
  </si>
  <si>
    <t>Обязательства</t>
  </si>
  <si>
    <t>Операция «РЕПО»</t>
  </si>
  <si>
    <t>Выпущенные долговые ценные бумаги</t>
  </si>
  <si>
    <t>Займы полученные</t>
  </si>
  <si>
    <t>Субординированный долг</t>
  </si>
  <si>
    <t>Резервы</t>
  </si>
  <si>
    <t>Расчеты с акционерами (по дивидендам)</t>
  </si>
  <si>
    <t>Кредиторская задолженность</t>
  </si>
  <si>
    <t>Начисленные комиссионные расходы к оплате</t>
  </si>
  <si>
    <t>по переводным операциям</t>
  </si>
  <si>
    <t>30.1</t>
  </si>
  <si>
    <t>по клиринговым операциям</t>
  </si>
  <si>
    <t>30.2</t>
  </si>
  <si>
    <t>по кассовым операциям</t>
  </si>
  <si>
    <t>30.3</t>
  </si>
  <si>
    <t>по сейфовым операциям</t>
  </si>
  <si>
    <t>30.4</t>
  </si>
  <si>
    <t>по инкассации банкнот, монет и ценностей</t>
  </si>
  <si>
    <t>30.5</t>
  </si>
  <si>
    <t>по доверительным операциям</t>
  </si>
  <si>
    <t>30.6</t>
  </si>
  <si>
    <t>по услугам фондовой биржи</t>
  </si>
  <si>
    <t>30.7</t>
  </si>
  <si>
    <t>по кастодиальному обслуживанию</t>
  </si>
  <si>
    <t>30.8</t>
  </si>
  <si>
    <t>по брокерским услугам</t>
  </si>
  <si>
    <t>30.9</t>
  </si>
  <si>
    <t>по услугам центрального депозитария</t>
  </si>
  <si>
    <t>30.10</t>
  </si>
  <si>
    <t>по услугам иных профессиональных участников рынка ценных бумаг</t>
  </si>
  <si>
    <t>30.11</t>
  </si>
  <si>
    <t>обязательства по сделке фьючерсы</t>
  </si>
  <si>
    <t>31.1</t>
  </si>
  <si>
    <t>обязательства по сделке форварды</t>
  </si>
  <si>
    <t>31.2</t>
  </si>
  <si>
    <t>обязательства по сделке опционы</t>
  </si>
  <si>
    <t>31.3</t>
  </si>
  <si>
    <t>обязательства по сделке свопы</t>
  </si>
  <si>
    <t>31.4</t>
  </si>
  <si>
    <t>Обязательство перед бюджетом по налогам и другим обязательным платежам в бюджет</t>
  </si>
  <si>
    <t>Отложенное налоговое обязательство</t>
  </si>
  <si>
    <t>Авансы полученные</t>
  </si>
  <si>
    <t>Обязательства по вознаграждениям работникам</t>
  </si>
  <si>
    <t>Обязательства по аренде</t>
  </si>
  <si>
    <t>Прочие обязательства</t>
  </si>
  <si>
    <t>Итого обязательства:</t>
  </si>
  <si>
    <t>Собственный капитал</t>
  </si>
  <si>
    <t>Уставный капитал</t>
  </si>
  <si>
    <t>простые акции</t>
  </si>
  <si>
    <t>39.1</t>
  </si>
  <si>
    <t>привилегированные акции</t>
  </si>
  <si>
    <t>39.2</t>
  </si>
  <si>
    <t>Дополнительный оплаченный капитал</t>
  </si>
  <si>
    <t>Изъятый капитал</t>
  </si>
  <si>
    <t>Резервный капитал</t>
  </si>
  <si>
    <t>Резерв переоценки ценных бумаг, учитываемых по справедливой стоимости через прочий совокупный доход</t>
  </si>
  <si>
    <t>Резерв обесценения ценных бумаг, учитываемых по справедливой стоимости через прочий совокупный доход</t>
  </si>
  <si>
    <t>Резерв на переоценку основных средств</t>
  </si>
  <si>
    <t>Прочие резервы</t>
  </si>
  <si>
    <t>Нераспределенная прибыль (непокрытый убыток)</t>
  </si>
  <si>
    <t>предыдущих лет</t>
  </si>
  <si>
    <t>47.1</t>
  </si>
  <si>
    <t>отчетного периода</t>
  </si>
  <si>
    <t>47.2</t>
  </si>
  <si>
    <t>Итого капитал</t>
  </si>
  <si>
    <t>Итого капитал и обязательства</t>
  </si>
  <si>
    <t>Председатель Правления _____________________________ /Лукьянов С. Н.  Дата  10.01.2025 г.</t>
  </si>
  <si>
    <t>Главный бухгалтер ________________________________ / Хон Т.Э. Дата 10.01.2025 г.</t>
  </si>
  <si>
    <t>Исполнитель____________________________________/Хон Т. Э. Дата 10.01.2025 г.</t>
  </si>
  <si>
    <t>Телефон: +7 (727) 311-10-64 вн.645</t>
  </si>
  <si>
    <t>Место для печати</t>
  </si>
  <si>
    <t>Приложение 11 к Постановлению Правления Национального Банка Республики Казахстан от 28 января 2016 года № 41</t>
  </si>
  <si>
    <t xml:space="preserve">                                                                                                        ОТЧЕТ О ПРИБЫЛЯХ И УБЫТКАХ</t>
  </si>
  <si>
    <t xml:space="preserve">      Акционерное Общество "Фридом Финанс"</t>
  </si>
  <si>
    <t xml:space="preserve">                                                                                                                                              (полное наименование организации)</t>
  </si>
  <si>
    <t>Код
строки</t>
  </si>
  <si>
    <t>За отчетный период</t>
  </si>
  <si>
    <t>За отчетный период с начала текущего года (с нарастающим итогом)</t>
  </si>
  <si>
    <t>За аналогичный отчетный период предыдущего года</t>
  </si>
  <si>
    <t>За аналогичный  период с начала предыдущего года (с нарастающим итогом)</t>
  </si>
  <si>
    <t>Доходы, связанные с получением вознаграждения:</t>
  </si>
  <si>
    <t>1</t>
  </si>
  <si>
    <t>по размещенным вкладам</t>
  </si>
  <si>
    <t>по приобретенным ценным бумагам</t>
  </si>
  <si>
    <t>по ценным бумагам, учитываемым по справедливой стоимости через прочий совокупный доход</t>
  </si>
  <si>
    <t>1.2.1</t>
  </si>
  <si>
    <t>доходы в виде дивидендов по акциям, находящимся в портфеле ценных бумаг, учитываемых по справедливой стоимости через прочий совокупный доход</t>
  </si>
  <si>
    <t>1.2.1.1</t>
  </si>
  <si>
    <t>доходы, связанные с амортизацией дисконта по ценным бумагам, учитываемым по справедливой стоимости через прочий совокупный доход</t>
  </si>
  <si>
    <t>1.2.1.2</t>
  </si>
  <si>
    <t>по ценным бумагам, оцениваемым по справедливой стоимости, изменения которых отражаются в составе прибыли или убытка</t>
  </si>
  <si>
    <t>1.2.2</t>
  </si>
  <si>
    <t xml:space="preserve"> в том числе:</t>
  </si>
  <si>
    <t>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</si>
  <si>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1.2.2.1</t>
  </si>
  <si>
    <t>доходы, связанные с амортизацией дисконта по ценным бумагам, оцениваемым по справедливой стоимости</t>
  </si>
  <si>
    <t>1.2.2.2</t>
  </si>
  <si>
    <t>по ценным бумаги, учитываемым по амортизированной стоимости (за вычетом резервов на обесценение)</t>
  </si>
  <si>
    <t>1.2.3</t>
  </si>
  <si>
    <t>доходы, связанные с амортизацией дисконта по ценным бумагам, учитываемым по амортизированной стоимости</t>
  </si>
  <si>
    <t>1.2.3.1</t>
  </si>
  <si>
    <t>по операциям «обратное РЕПО»</t>
  </si>
  <si>
    <t>прочие доходы, связанные с получением вознаграждения</t>
  </si>
  <si>
    <t>1.4</t>
  </si>
  <si>
    <t>Комиссионные вознаграждения</t>
  </si>
  <si>
    <t>2</t>
  </si>
  <si>
    <t>от консалтинговых услуг</t>
  </si>
  <si>
    <t>2.1</t>
  </si>
  <si>
    <t>2.1.1</t>
  </si>
  <si>
    <t>2.1.2</t>
  </si>
  <si>
    <t>2.2</t>
  </si>
  <si>
    <t>2.3</t>
  </si>
  <si>
    <t>2.4</t>
  </si>
  <si>
    <t>2.5</t>
  </si>
  <si>
    <t>2.6</t>
  </si>
  <si>
    <t>от прочих услуг</t>
  </si>
  <si>
    <t>2.7</t>
  </si>
  <si>
    <t>2.8</t>
  </si>
  <si>
    <t>2.9</t>
  </si>
  <si>
    <t>Доходы от купли-продажи финансовых активов</t>
  </si>
  <si>
    <t>3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</si>
  <si>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</si>
  <si>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4</t>
  </si>
  <si>
    <t>Доходы от операций с иностранной валютой</t>
  </si>
  <si>
    <t>5</t>
  </si>
  <si>
    <t>Доходы от переоценки иностранной валюты</t>
  </si>
  <si>
    <t>6</t>
  </si>
  <si>
    <t>Доходы, связанные с участием в капитале юридических лиц</t>
  </si>
  <si>
    <t>7</t>
  </si>
  <si>
    <t>Доходы от реализации активов</t>
  </si>
  <si>
    <t>8</t>
  </si>
  <si>
    <t>Доходы от операций с аффинированными драгоценными металлами</t>
  </si>
  <si>
    <t>9</t>
  </si>
  <si>
    <t>Доходы от операций с производными финансовыми инструментами</t>
  </si>
  <si>
    <t>10</t>
  </si>
  <si>
    <t>по сделкам фьючерс</t>
  </si>
  <si>
    <t>10.1</t>
  </si>
  <si>
    <t>по сделкам форвард</t>
  </si>
  <si>
    <t>10.2</t>
  </si>
  <si>
    <t>по сделкам опцион</t>
  </si>
  <si>
    <t>10.3</t>
  </si>
  <si>
    <t>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</si>
  <si>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</si>
  <si>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</si>
  <si>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>11</t>
  </si>
  <si>
    <t>Прочие доходы</t>
  </si>
  <si>
    <t>12</t>
  </si>
  <si>
    <t>Итого доходов (сумма строк с 1 по 12)</t>
  </si>
  <si>
    <t>13</t>
  </si>
  <si>
    <t>Расходы, связанные с выплатой вознаграждения</t>
  </si>
  <si>
    <t>14</t>
  </si>
  <si>
    <t>по полученным займам</t>
  </si>
  <si>
    <t>14.1</t>
  </si>
  <si>
    <t>по выпущенным ценным бумагам</t>
  </si>
  <si>
    <t>14.2</t>
  </si>
  <si>
    <t>по операциям «РЕПО»</t>
  </si>
  <si>
    <t>14.3</t>
  </si>
  <si>
    <t>прочие расходы, связанные с выплатой вознаграждения</t>
  </si>
  <si>
    <t>14.4</t>
  </si>
  <si>
    <t>Комиссионные расходы</t>
  </si>
  <si>
    <t>15</t>
  </si>
  <si>
    <t>управляющему агенту</t>
  </si>
  <si>
    <t>15.1</t>
  </si>
  <si>
    <t>за кастодиальное обслуживание</t>
  </si>
  <si>
    <t>15.2</t>
  </si>
  <si>
    <t>за услуги фондовой биржи</t>
  </si>
  <si>
    <t>15.3</t>
  </si>
  <si>
    <t xml:space="preserve">   за услуги центрального депозитария</t>
  </si>
  <si>
    <t>15.4</t>
  </si>
  <si>
    <t>за брокерские услуги</t>
  </si>
  <si>
    <t>15.5</t>
  </si>
  <si>
    <t>за прочие услуги</t>
  </si>
  <si>
    <t>15.6</t>
  </si>
  <si>
    <t>Расходы от деятельности, не связанной с выплатой вознаграждения</t>
  </si>
  <si>
    <t>16</t>
  </si>
  <si>
    <t>от переводных операций</t>
  </si>
  <si>
    <t>от клиринговых операций</t>
  </si>
  <si>
    <t>от кассовых операций</t>
  </si>
  <si>
    <t>от сейфовых операций</t>
  </si>
  <si>
    <t>от инкассации</t>
  </si>
  <si>
    <t>Расходы от купли-продажи финансовых активов</t>
  </si>
  <si>
    <t>17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</si>
  <si>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</si>
  <si>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18</t>
  </si>
  <si>
    <t>Расходы от операций иностранной валюты</t>
  </si>
  <si>
    <t>19</t>
  </si>
  <si>
    <t>Расходы от переоценки иностранной валюты</t>
  </si>
  <si>
    <t>20</t>
  </si>
  <si>
    <t>Расходы, связанные с участием в капитале юридических лиц</t>
  </si>
  <si>
    <t>21</t>
  </si>
  <si>
    <t>Расходы от реализации или безвозмездной передачи активов</t>
  </si>
  <si>
    <t>22</t>
  </si>
  <si>
    <t>Расходы от операций с аффинированными драгоценными металлами</t>
  </si>
  <si>
    <t>23</t>
  </si>
  <si>
    <t>Расходы от операций с производными финансовыми инструментами</t>
  </si>
  <si>
    <t>24</t>
  </si>
  <si>
    <t>24.1</t>
  </si>
  <si>
    <t>24.2</t>
  </si>
  <si>
    <t>24.3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</si>
  <si>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</si>
  <si>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</si>
  <si>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25</t>
  </si>
  <si>
    <t>Операционные расходы</t>
  </si>
  <si>
    <t>26</t>
  </si>
  <si>
    <t>расходы на оплату труда и командировочные</t>
  </si>
  <si>
    <t>26.1</t>
  </si>
  <si>
    <t>транспортные расходы</t>
  </si>
  <si>
    <t>26.2</t>
  </si>
  <si>
    <t>общехозяйственные и административные расходы</t>
  </si>
  <si>
    <t>26.3</t>
  </si>
  <si>
    <t>амортизационные отчисления</t>
  </si>
  <si>
    <t>26.4</t>
  </si>
  <si>
    <t>расходы по уплате налогов и других обязательных платежей в бюджет, за исключением корпоративного подоходного налога</t>
  </si>
  <si>
    <t>26.5</t>
  </si>
  <si>
    <t>неустойка (штраф, пеня)</t>
  </si>
  <si>
    <t>26.6</t>
  </si>
  <si>
    <t>Прочие расходы</t>
  </si>
  <si>
    <t>27</t>
  </si>
  <si>
    <t>Итого расходов (сумма строк с 14 по 27)</t>
  </si>
  <si>
    <t>28</t>
  </si>
  <si>
    <t>Чистая прибыль (убыток) до уплаты корпоративного подоходного налога (стр.13-стр.28)</t>
  </si>
  <si>
    <t>29</t>
  </si>
  <si>
    <t>Корпоративный подоходный налог</t>
  </si>
  <si>
    <t>30</t>
  </si>
  <si>
    <t>Чистая прибыль (убыток) после уплаты корпоративного подоходного налога (стр.29-стр.30)</t>
  </si>
  <si>
    <t>31</t>
  </si>
  <si>
    <t>Прибыль (убыток) от прекращенной деятельности</t>
  </si>
  <si>
    <t>32</t>
  </si>
  <si>
    <t>Итого чистая прибыль (убыток) за период (стр.31+/-стр.32)</t>
  </si>
  <si>
    <t>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</si>
</sst>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_);_(* \(#,##0\);_(* &quot;-&quot;??_);_(@_)"/>
    <numFmt numFmtId="165" formatCode="_(* #,##0.00000_);_(* \(#,##0.00000\);_(* &quot;-&quot;??_);_(@_)"/>
    <numFmt numFmtId="166" formatCode="0.0000"/>
  </numFmts>
  <fonts count="17" x14ac:knownFonts="1"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0"/>
      <color rgb="FFFF0000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color theme="0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10"/>
      <color theme="1" tint="4.9989318521683403E-2"/>
      <name val="Times New Roman"/>
      <family val="1"/>
      <charset val="204"/>
    </font>
    <font>
      <sz val="10"/>
      <color rgb="FF00B0F0"/>
      <name val="Times New Roman"/>
      <family val="1"/>
      <charset val="204"/>
    </font>
    <font>
      <b/>
      <sz val="9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27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" fontId="3" fillId="0" borderId="1" xfId="0" applyNumberFormat="1" applyFont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center" vertical="top" wrapText="1"/>
    </xf>
    <xf numFmtId="3" fontId="3" fillId="2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3" fontId="2" fillId="2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3" fontId="5" fillId="2" borderId="1" xfId="0" applyNumberFormat="1" applyFont="1" applyFill="1" applyBorder="1" applyAlignment="1">
      <alignment horizontal="center" vertical="top" wrapText="1"/>
    </xf>
    <xf numFmtId="0" fontId="1" fillId="0" borderId="0" xfId="2"/>
    <xf numFmtId="0" fontId="4" fillId="0" borderId="1" xfId="0" applyFont="1" applyBorder="1" applyAlignment="1">
      <alignment horizontal="left"/>
    </xf>
    <xf numFmtId="1" fontId="5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3" fontId="4" fillId="2" borderId="1" xfId="0" applyNumberFormat="1" applyFont="1" applyFill="1" applyBorder="1" applyAlignment="1">
      <alignment horizontal="center" vertical="top" wrapText="1"/>
    </xf>
    <xf numFmtId="0" fontId="8" fillId="0" borderId="0" xfId="0" applyFont="1" applyAlignment="1">
      <alignment horizontal="left"/>
    </xf>
    <xf numFmtId="3" fontId="2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3" fontId="11" fillId="2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4" fillId="0" borderId="0" xfId="0" applyFont="1"/>
    <xf numFmtId="0" fontId="3" fillId="2" borderId="0" xfId="0" applyFont="1" applyFill="1" applyAlignment="1">
      <alignment horizontal="center"/>
    </xf>
    <xf numFmtId="3" fontId="3" fillId="2" borderId="0" xfId="0" applyNumberFormat="1" applyFont="1" applyFill="1" applyAlignment="1">
      <alignment horizontal="center"/>
    </xf>
    <xf numFmtId="43" fontId="3" fillId="2" borderId="0" xfId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165" fontId="3" fillId="2" borderId="0" xfId="1" applyNumberFormat="1" applyFont="1" applyFill="1" applyAlignment="1">
      <alignment horizontal="center"/>
    </xf>
    <xf numFmtId="165" fontId="3" fillId="0" borderId="0" xfId="1" applyNumberFormat="1" applyFont="1" applyAlignment="1">
      <alignment horizontal="center"/>
    </xf>
    <xf numFmtId="3" fontId="8" fillId="2" borderId="0" xfId="0" applyNumberFormat="1" applyFont="1" applyFill="1" applyAlignment="1">
      <alignment horizontal="center"/>
    </xf>
    <xf numFmtId="0" fontId="3" fillId="0" borderId="0" xfId="3" applyFont="1" applyAlignment="1">
      <alignment horizontal="left"/>
    </xf>
    <xf numFmtId="0" fontId="3" fillId="0" borderId="0" xfId="3" applyFont="1"/>
    <xf numFmtId="0" fontId="3" fillId="0" borderId="0" xfId="3" applyFont="1" applyAlignment="1">
      <alignment horizontal="center"/>
    </xf>
    <xf numFmtId="0" fontId="3" fillId="2" borderId="0" xfId="3" applyFont="1" applyFill="1" applyAlignment="1">
      <alignment horizontal="center"/>
    </xf>
    <xf numFmtId="0" fontId="2" fillId="2" borderId="0" xfId="3" applyFont="1" applyFill="1"/>
    <xf numFmtId="0" fontId="2" fillId="0" borderId="0" xfId="3" applyFont="1"/>
    <xf numFmtId="0" fontId="3" fillId="2" borderId="0" xfId="3" applyFont="1" applyFill="1" applyAlignment="1">
      <alignment horizontal="center" wrapText="1"/>
    </xf>
    <xf numFmtId="0" fontId="2" fillId="0" borderId="0" xfId="3" applyFont="1" applyAlignment="1">
      <alignment horizontal="left"/>
    </xf>
    <xf numFmtId="164" fontId="3" fillId="2" borderId="0" xfId="1" applyNumberFormat="1" applyFont="1" applyFill="1" applyAlignment="1">
      <alignment horizontal="center" vertical="center"/>
    </xf>
    <xf numFmtId="0" fontId="2" fillId="2" borderId="0" xfId="3" applyFont="1" applyFill="1" applyAlignment="1">
      <alignment horizontal="left"/>
    </xf>
    <xf numFmtId="0" fontId="5" fillId="0" borderId="1" xfId="3" applyFont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" fontId="2" fillId="0" borderId="1" xfId="3" applyNumberFormat="1" applyFont="1" applyBorder="1" applyAlignment="1">
      <alignment horizontal="center" vertical="center"/>
    </xf>
    <xf numFmtId="1" fontId="3" fillId="0" borderId="1" xfId="3" applyNumberFormat="1" applyFont="1" applyBorder="1" applyAlignment="1">
      <alignment horizontal="center" vertical="center"/>
    </xf>
    <xf numFmtId="1" fontId="3" fillId="2" borderId="1" xfId="3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horizontal="center" vertical="center"/>
    </xf>
    <xf numFmtId="0" fontId="4" fillId="0" borderId="1" xfId="3" applyFont="1" applyBorder="1" applyAlignment="1">
      <alignment vertical="center" wrapText="1"/>
    </xf>
    <xf numFmtId="1" fontId="5" fillId="0" borderId="1" xfId="3" applyNumberFormat="1" applyFont="1" applyBorder="1" applyAlignment="1">
      <alignment horizontal="center" vertical="center"/>
    </xf>
    <xf numFmtId="3" fontId="5" fillId="0" borderId="1" xfId="3" applyNumberFormat="1" applyFont="1" applyBorder="1" applyAlignment="1">
      <alignment horizontal="center" vertical="center"/>
    </xf>
    <xf numFmtId="3" fontId="5" fillId="2" borderId="1" xfId="3" applyNumberFormat="1" applyFont="1" applyFill="1" applyBorder="1" applyAlignment="1">
      <alignment horizontal="center" vertical="center"/>
    </xf>
    <xf numFmtId="4" fontId="2" fillId="2" borderId="0" xfId="3" applyNumberFormat="1" applyFont="1" applyFill="1" applyAlignment="1">
      <alignment horizontal="left"/>
    </xf>
    <xf numFmtId="0" fontId="2" fillId="0" borderId="1" xfId="3" applyFont="1" applyBorder="1" applyAlignment="1">
      <alignment vertical="center" wrapText="1"/>
    </xf>
    <xf numFmtId="0" fontId="3" fillId="0" borderId="1" xfId="3" applyFont="1" applyBorder="1" applyAlignment="1">
      <alignment horizontal="center" vertical="center"/>
    </xf>
    <xf numFmtId="3" fontId="3" fillId="0" borderId="1" xfId="3" applyNumberFormat="1" applyFont="1" applyBorder="1" applyAlignment="1">
      <alignment horizontal="center" vertical="center"/>
    </xf>
    <xf numFmtId="3" fontId="3" fillId="2" borderId="1" xfId="5" applyNumberFormat="1" applyFont="1" applyFill="1" applyBorder="1" applyAlignment="1">
      <alignment horizontal="center" vertical="top"/>
    </xf>
    <xf numFmtId="3" fontId="3" fillId="2" borderId="1" xfId="5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 indent="1"/>
    </xf>
    <xf numFmtId="3" fontId="5" fillId="2" borderId="1" xfId="5" applyNumberFormat="1" applyFont="1" applyFill="1" applyBorder="1" applyAlignment="1">
      <alignment horizontal="center" vertical="center"/>
    </xf>
    <xf numFmtId="4" fontId="4" fillId="2" borderId="0" xfId="3" applyNumberFormat="1" applyFont="1" applyFill="1" applyAlignment="1">
      <alignment horizontal="left"/>
    </xf>
    <xf numFmtId="0" fontId="4" fillId="0" borderId="0" xfId="3" applyFont="1" applyAlignment="1">
      <alignment horizontal="left"/>
    </xf>
    <xf numFmtId="0" fontId="3" fillId="0" borderId="1" xfId="3" quotePrefix="1" applyFont="1" applyBorder="1" applyAlignment="1">
      <alignment horizontal="center" vertical="center"/>
    </xf>
    <xf numFmtId="3" fontId="5" fillId="2" borderId="1" xfId="3" applyNumberFormat="1" applyFont="1" applyFill="1" applyBorder="1" applyAlignment="1">
      <alignment horizontal="center" vertical="center" wrapText="1"/>
    </xf>
    <xf numFmtId="4" fontId="4" fillId="2" borderId="0" xfId="3" applyNumberFormat="1" applyFont="1" applyFill="1" applyAlignment="1">
      <alignment horizontal="left" vertical="center" wrapText="1"/>
    </xf>
    <xf numFmtId="0" fontId="4" fillId="0" borderId="0" xfId="3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2" fillId="0" borderId="1" xfId="3" applyFont="1" applyBorder="1" applyAlignment="1">
      <alignment vertical="center"/>
    </xf>
    <xf numFmtId="0" fontId="2" fillId="0" borderId="1" xfId="3" applyFont="1" applyBorder="1" applyAlignment="1">
      <alignment vertical="top"/>
    </xf>
    <xf numFmtId="0" fontId="4" fillId="0" borderId="1" xfId="3" applyFont="1" applyBorder="1" applyAlignment="1">
      <alignment vertical="center"/>
    </xf>
    <xf numFmtId="3" fontId="14" fillId="2" borderId="1" xfId="3" applyNumberFormat="1" applyFont="1" applyFill="1" applyBorder="1" applyAlignment="1">
      <alignment horizontal="center" vertical="center"/>
    </xf>
    <xf numFmtId="43" fontId="4" fillId="2" borderId="0" xfId="1" applyFont="1" applyFill="1" applyAlignment="1">
      <alignment horizontal="left"/>
    </xf>
    <xf numFmtId="3" fontId="3" fillId="2" borderId="1" xfId="3" applyNumberFormat="1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horizontal="center" vertical="center"/>
    </xf>
    <xf numFmtId="4" fontId="3" fillId="2" borderId="0" xfId="3" applyNumberFormat="1" applyFont="1" applyFill="1" applyAlignment="1">
      <alignment horizontal="left"/>
    </xf>
    <xf numFmtId="1" fontId="5" fillId="0" borderId="1" xfId="3" applyNumberFormat="1" applyFont="1" applyBorder="1" applyAlignment="1">
      <alignment horizontal="center" vertical="center" wrapText="1"/>
    </xf>
    <xf numFmtId="0" fontId="2" fillId="2" borderId="0" xfId="3" applyFont="1" applyFill="1" applyAlignment="1">
      <alignment horizontal="left" wrapText="1"/>
    </xf>
    <xf numFmtId="0" fontId="2" fillId="0" borderId="0" xfId="3" applyFont="1" applyAlignment="1">
      <alignment horizontal="left" wrapText="1"/>
    </xf>
    <xf numFmtId="0" fontId="8" fillId="0" borderId="0" xfId="3" applyFont="1" applyAlignment="1">
      <alignment horizontal="left"/>
    </xf>
    <xf numFmtId="164" fontId="4" fillId="2" borderId="0" xfId="1" applyNumberFormat="1" applyFont="1" applyFill="1" applyAlignment="1">
      <alignment horizontal="left" wrapText="1"/>
    </xf>
    <xf numFmtId="0" fontId="5" fillId="0" borderId="0" xfId="3" applyFont="1" applyAlignment="1">
      <alignment horizontal="left"/>
    </xf>
    <xf numFmtId="0" fontId="5" fillId="0" borderId="0" xfId="3" applyFont="1" applyAlignment="1">
      <alignment horizontal="center"/>
    </xf>
    <xf numFmtId="3" fontId="5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0" fontId="4" fillId="2" borderId="0" xfId="3" applyFont="1" applyFill="1"/>
    <xf numFmtId="0" fontId="4" fillId="0" borderId="0" xfId="3" applyFont="1"/>
    <xf numFmtId="164" fontId="4" fillId="2" borderId="0" xfId="1" applyNumberFormat="1" applyFont="1" applyFill="1" applyAlignment="1">
      <alignment horizontal="center" vertical="center"/>
    </xf>
    <xf numFmtId="0" fontId="5" fillId="2" borderId="0" xfId="3" applyFont="1" applyFill="1" applyAlignment="1">
      <alignment horizontal="center"/>
    </xf>
    <xf numFmtId="164" fontId="5" fillId="2" borderId="0" xfId="1" applyNumberFormat="1" applyFont="1" applyFill="1" applyBorder="1" applyAlignment="1">
      <alignment horizontal="center" vertical="center"/>
    </xf>
    <xf numFmtId="4" fontId="3" fillId="2" borderId="0" xfId="3" applyNumberFormat="1" applyFont="1" applyFill="1" applyAlignment="1">
      <alignment horizontal="center"/>
    </xf>
    <xf numFmtId="166" fontId="3" fillId="2" borderId="0" xfId="3" applyNumberFormat="1" applyFont="1" applyFill="1" applyAlignment="1">
      <alignment horizontal="center"/>
    </xf>
    <xf numFmtId="4" fontId="15" fillId="2" borderId="0" xfId="3" applyNumberFormat="1" applyFont="1" applyFill="1" applyAlignment="1">
      <alignment horizontal="center"/>
    </xf>
    <xf numFmtId="0" fontId="2" fillId="0" borderId="0" xfId="3" applyFont="1" applyAlignment="1">
      <alignment vertical="center" wrapText="1"/>
    </xf>
    <xf numFmtId="0" fontId="3" fillId="0" borderId="0" xfId="3" applyFont="1" applyAlignment="1">
      <alignment horizontal="center" vertical="center"/>
    </xf>
    <xf numFmtId="3" fontId="3" fillId="2" borderId="0" xfId="3" applyNumberFormat="1" applyFont="1" applyFill="1" applyAlignment="1">
      <alignment horizontal="center"/>
    </xf>
    <xf numFmtId="164" fontId="3" fillId="2" borderId="0" xfId="1" applyNumberFormat="1" applyFont="1" applyFill="1" applyAlignment="1">
      <alignment horizontal="center"/>
    </xf>
    <xf numFmtId="4" fontId="16" fillId="2" borderId="3" xfId="6" applyNumberFormat="1" applyFont="1" applyFill="1" applyBorder="1" applyAlignment="1">
      <alignment horizontal="right" vertical="top" wrapText="1"/>
    </xf>
    <xf numFmtId="4" fontId="3" fillId="0" borderId="0" xfId="3" applyNumberFormat="1" applyFont="1" applyAlignment="1">
      <alignment horizontal="center"/>
    </xf>
    <xf numFmtId="3" fontId="3" fillId="0" borderId="0" xfId="3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164" fontId="3" fillId="2" borderId="0" xfId="1" applyNumberFormat="1" applyFont="1" applyFill="1" applyAlignment="1">
      <alignment horizontal="center" vertical="center" wrapText="1"/>
    </xf>
    <xf numFmtId="0" fontId="12" fillId="0" borderId="0" xfId="4" applyFont="1" applyAlignment="1">
      <alignment horizontal="left"/>
    </xf>
    <xf numFmtId="0" fontId="13" fillId="3" borderId="0" xfId="4" applyFont="1" applyFill="1" applyAlignment="1">
      <alignment horizontal="center" wrapText="1"/>
    </xf>
    <xf numFmtId="0" fontId="9" fillId="0" borderId="0" xfId="4" applyFont="1" applyAlignment="1">
      <alignment horizontal="left"/>
    </xf>
    <xf numFmtId="0" fontId="10" fillId="0" borderId="0" xfId="4" applyFont="1" applyAlignment="1">
      <alignment horizontal="center" vertical="center" wrapText="1"/>
    </xf>
  </cellXfs>
  <cellStyles count="7">
    <cellStyle name="Обычный" xfId="0" builtinId="0"/>
    <cellStyle name="Обычный 2 2 2" xfId="3" xr:uid="{8AD1E912-3BCB-4F97-B06F-EABDEDDA8090}"/>
    <cellStyle name="Обычный 27" xfId="2" xr:uid="{AF1F4226-7E42-4DC4-8363-62A10509A318}"/>
    <cellStyle name="Обычный_2" xfId="4" xr:uid="{CD6BD696-0225-4B95-9CF7-670AFD472388}"/>
    <cellStyle name="Обычный_5610" xfId="6" xr:uid="{0790EB97-6EAE-41CE-A6DE-63569F7D0960}"/>
    <cellStyle name="Обычный_ОПиУ" xfId="5" xr:uid="{7F727788-E718-4EAC-BFC8-A8F57212180E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aule.praliyeva\OneDrive%20-%20Freedom%20Holding%20Corporation\&#1056;&#1072;&#1073;&#1086;&#1095;&#1080;&#1081;%20&#1089;&#1090;&#1086;&#1083;\&#1050;&#1086;&#1085;&#1089;.&#1086;&#1090;&#1095;&#1077;&#1090;&#1085;&#1086;&#1089;&#1090;&#1100;\&#1086;&#1090;&#1076;&#1077;&#1083;&#1100;&#1085;&#1072;&#1103;%20&#1040;&#1054;\4%20&#1082;&#1074;&#1072;&#1088;&#1090;&#1072;&#1083;%202024\&#1060;&#1054;_%20&#1044;&#1045;&#1050;&#1040;&#1041;&#1056;&#1068;%2024.xlsx" TargetMode="External"/><Relationship Id="rId1" Type="http://schemas.openxmlformats.org/officeDocument/2006/relationships/externalLinkPath" Target="&#1060;&#1054;_%20&#1044;&#1045;&#1050;&#1040;&#1041;&#1056;&#1068;%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reedomholdingcorporation-my.sharepoint.com/personal/tamara_khon_ffin_kz/Documents/&#1056;&#1072;&#1073;&#1086;&#1095;&#1080;&#1081;%20&#1089;&#1090;&#1086;&#1083;/&#1088;&#1072;&#1073;%20&#1089;&#1090;&#1086;&#1083;/&#1054;&#1090;&#1095;&#1077;&#1090;&#1099;%20&#1053;&#1072;&#1094;%20&#1073;&#1072;&#1085;&#1082;%20&#1056;&#1050;/&#1053;&#1086;&#1103;&#1073;&#1088;&#1100;%202024/&#1060;&#1054;_%20&#1053;&#1054;&#1071;&#1041;&#1056;&#1068;%2024.xlsx" TargetMode="External"/><Relationship Id="rId1" Type="http://schemas.openxmlformats.org/officeDocument/2006/relationships/externalLinkPath" Target="https://freedomholdingcorporation-my.sharepoint.com/personal/tamara_khon_ffin_kz/Documents/&#1056;&#1072;&#1073;&#1086;&#1095;&#1080;&#1081;%20&#1089;&#1090;&#1086;&#1083;/&#1088;&#1072;&#1073;%20&#1089;&#1090;&#1086;&#1083;/&#1054;&#1090;&#1095;&#1077;&#1090;&#1099;%20&#1053;&#1072;&#1094;%20&#1073;&#1072;&#1085;&#1082;%20&#1056;&#1050;/&#1053;&#1086;&#1103;&#1073;&#1088;&#1100;%202024/&#1060;&#1054;_%20&#1053;&#1054;&#1071;&#1041;&#1056;&#1068;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ББ в тенге1"/>
      <sheetName val="ББ в тенге"/>
      <sheetName val="СК в тенге"/>
      <sheetName val="ББ"/>
      <sheetName val="поясн"/>
      <sheetName val="Лист1"/>
      <sheetName val="ОПиУ"/>
      <sheetName val="пояснит"/>
      <sheetName val="Пруд"/>
      <sheetName val="2"/>
      <sheetName val="3"/>
      <sheetName val="4"/>
      <sheetName val="5"/>
      <sheetName val="6"/>
      <sheetName val="16"/>
      <sheetName val="22"/>
      <sheetName val="ИД"/>
      <sheetName val="ББ_1С"/>
      <sheetName val="Опиу_1С"/>
      <sheetName val="5610"/>
      <sheetName val="ОСВ"/>
      <sheetName val="ОСВ в валюте"/>
      <sheetName val="ОДДС"/>
    </sheetNames>
    <sheetDataSet>
      <sheetData sheetId="0"/>
      <sheetData sheetId="1"/>
      <sheetData sheetId="2"/>
      <sheetData sheetId="3">
        <row r="7">
          <cell r="A7" t="str">
            <v>по состоянию на 1 января 2025 года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70">
          <cell r="D70">
            <v>9515577865.6399994</v>
          </cell>
        </row>
      </sheetData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ББ в тенге1"/>
      <sheetName val="ББ в тенге"/>
      <sheetName val="СК в тенге"/>
      <sheetName val="ББ"/>
      <sheetName val="поясн"/>
      <sheetName val="Лист1"/>
      <sheetName val="ОПиУ"/>
      <sheetName val="пояснит"/>
      <sheetName val="Пруд"/>
      <sheetName val="2"/>
      <sheetName val="3"/>
      <sheetName val="4"/>
      <sheetName val="5"/>
      <sheetName val="6"/>
      <sheetName val="16"/>
      <sheetName val="22"/>
      <sheetName val="ИД"/>
      <sheetName val="ББ_1С"/>
      <sheetName val="Опиу_1С"/>
      <sheetName val="5610"/>
      <sheetName val="ОСВ"/>
      <sheetName val="ОСВ в валюте"/>
      <sheetName val="ОДДС"/>
    </sheetNames>
    <sheetDataSet>
      <sheetData sheetId="0" refreshError="1"/>
      <sheetData sheetId="1" refreshError="1"/>
      <sheetData sheetId="2" refreshError="1"/>
      <sheetData sheetId="3" refreshError="1">
        <row r="120">
          <cell r="A120" t="str">
            <v>Председатель Правления _____________________________ /Лукьянов С. Н.  Дата  06.12.2024 г.</v>
          </cell>
        </row>
        <row r="121">
          <cell r="A121" t="str">
            <v>Главный бухгалтер ________________________________ / Хон Т.Э. Дата 06.12.2024 г.</v>
          </cell>
        </row>
        <row r="122">
          <cell r="A122" t="str">
            <v>Исполнитель____________________________________/Хон Т. Э. Дата 06.12.2024 г.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D1129-0DF4-48C2-9836-7A3C43DBBFE5}">
  <dimension ref="A1:D135"/>
  <sheetViews>
    <sheetView topLeftCell="A93" workbookViewId="0">
      <selection activeCell="D134" sqref="D134"/>
    </sheetView>
  </sheetViews>
  <sheetFormatPr defaultColWidth="9.140625" defaultRowHeight="12.75" x14ac:dyDescent="0.2"/>
  <cols>
    <col min="1" max="1" width="79.85546875" style="1" customWidth="1"/>
    <col min="2" max="2" width="7.7109375" style="2" customWidth="1"/>
    <col min="3" max="3" width="16.42578125" style="41" customWidth="1"/>
    <col min="4" max="4" width="19.28515625" style="33" customWidth="1"/>
    <col min="5" max="16384" width="9.140625" style="3"/>
  </cols>
  <sheetData>
    <row r="1" spans="1:4" ht="12.75" customHeight="1" x14ac:dyDescent="0.2">
      <c r="C1" s="118" t="s">
        <v>0</v>
      </c>
      <c r="D1" s="118"/>
    </row>
    <row r="2" spans="1:4" x14ac:dyDescent="0.2">
      <c r="C2" s="118"/>
      <c r="D2" s="118"/>
    </row>
    <row r="3" spans="1:4" ht="29.25" customHeight="1" x14ac:dyDescent="0.2">
      <c r="C3" s="118"/>
      <c r="D3" s="118"/>
    </row>
    <row r="4" spans="1:4" ht="29.25" customHeight="1" x14ac:dyDescent="0.2">
      <c r="A4" s="119" t="s">
        <v>1</v>
      </c>
      <c r="B4" s="119"/>
      <c r="C4" s="119"/>
      <c r="D4" s="119"/>
    </row>
    <row r="5" spans="1:4" ht="18" customHeight="1" x14ac:dyDescent="0.2">
      <c r="A5" s="119" t="s">
        <v>2</v>
      </c>
      <c r="B5" s="119"/>
      <c r="C5" s="119"/>
      <c r="D5" s="119"/>
    </row>
    <row r="6" spans="1:4" ht="12" customHeight="1" x14ac:dyDescent="0.2">
      <c r="A6" s="120" t="s">
        <v>3</v>
      </c>
      <c r="B6" s="120"/>
      <c r="C6" s="120"/>
      <c r="D6" s="120"/>
    </row>
    <row r="7" spans="1:4" ht="18" customHeight="1" x14ac:dyDescent="0.2">
      <c r="A7" s="119" t="s">
        <v>4</v>
      </c>
      <c r="B7" s="119"/>
      <c r="C7" s="119"/>
      <c r="D7" s="119"/>
    </row>
    <row r="8" spans="1:4" ht="12.75" customHeight="1" x14ac:dyDescent="0.2">
      <c r="C8" s="121" t="s">
        <v>5</v>
      </c>
      <c r="D8" s="121"/>
    </row>
    <row r="9" spans="1:4" ht="37.5" customHeight="1" x14ac:dyDescent="0.2">
      <c r="A9" s="4" t="s">
        <v>6</v>
      </c>
      <c r="B9" s="5" t="s">
        <v>7</v>
      </c>
      <c r="C9" s="6" t="s">
        <v>8</v>
      </c>
      <c r="D9" s="5" t="s">
        <v>9</v>
      </c>
    </row>
    <row r="10" spans="1:4" x14ac:dyDescent="0.2">
      <c r="A10" s="7">
        <v>1</v>
      </c>
      <c r="B10" s="8">
        <v>2</v>
      </c>
      <c r="C10" s="9">
        <v>3</v>
      </c>
      <c r="D10" s="8">
        <v>4</v>
      </c>
    </row>
    <row r="11" spans="1:4" ht="11.85" customHeight="1" x14ac:dyDescent="0.2">
      <c r="A11" s="10" t="s">
        <v>10</v>
      </c>
      <c r="B11" s="5"/>
      <c r="C11" s="11"/>
      <c r="D11" s="12"/>
    </row>
    <row r="12" spans="1:4" ht="11.85" customHeight="1" x14ac:dyDescent="0.2">
      <c r="A12" s="13" t="s">
        <v>11</v>
      </c>
      <c r="B12" s="14">
        <v>1</v>
      </c>
      <c r="C12" s="15">
        <v>5604431</v>
      </c>
      <c r="D12" s="16">
        <v>2843324</v>
      </c>
    </row>
    <row r="13" spans="1:4" ht="11.85" customHeight="1" x14ac:dyDescent="0.2">
      <c r="A13" s="13" t="s">
        <v>12</v>
      </c>
      <c r="B13" s="17"/>
      <c r="C13" s="15">
        <v>0</v>
      </c>
      <c r="D13" s="17"/>
    </row>
    <row r="14" spans="1:4" ht="11.85" customHeight="1" x14ac:dyDescent="0.2">
      <c r="A14" s="18" t="s">
        <v>13</v>
      </c>
      <c r="B14" s="17" t="s">
        <v>14</v>
      </c>
      <c r="C14" s="15">
        <v>0</v>
      </c>
      <c r="D14" s="19">
        <v>0</v>
      </c>
    </row>
    <row r="15" spans="1:4" ht="25.5" customHeight="1" x14ac:dyDescent="0.2">
      <c r="A15" s="18" t="s">
        <v>15</v>
      </c>
      <c r="B15" s="17" t="s">
        <v>16</v>
      </c>
      <c r="C15" s="15">
        <v>5604431</v>
      </c>
      <c r="D15" s="20">
        <v>2843324</v>
      </c>
    </row>
    <row r="16" spans="1:4" ht="25.5" customHeight="1" x14ac:dyDescent="0.2">
      <c r="A16" s="21" t="s">
        <v>17</v>
      </c>
      <c r="B16" s="22" t="s">
        <v>18</v>
      </c>
      <c r="C16" s="15">
        <v>0</v>
      </c>
      <c r="D16" s="20"/>
    </row>
    <row r="17" spans="1:4" ht="11.85" customHeight="1" x14ac:dyDescent="0.2">
      <c r="A17" s="13" t="s">
        <v>19</v>
      </c>
      <c r="B17" s="14">
        <v>2</v>
      </c>
      <c r="C17" s="15">
        <v>0</v>
      </c>
      <c r="D17" s="20"/>
    </row>
    <row r="18" spans="1:4" ht="11.85" customHeight="1" x14ac:dyDescent="0.2">
      <c r="A18" s="13" t="s">
        <v>20</v>
      </c>
      <c r="B18" s="14">
        <v>3</v>
      </c>
      <c r="C18" s="15">
        <v>0</v>
      </c>
      <c r="D18" s="20">
        <v>0</v>
      </c>
    </row>
    <row r="19" spans="1:4" ht="11.85" customHeight="1" x14ac:dyDescent="0.2">
      <c r="A19" s="13" t="s">
        <v>12</v>
      </c>
      <c r="B19" s="17"/>
      <c r="C19" s="15">
        <v>0</v>
      </c>
      <c r="D19" s="20"/>
    </row>
    <row r="20" spans="1:4" ht="15.75" customHeight="1" x14ac:dyDescent="0.2">
      <c r="A20" s="18" t="s">
        <v>20</v>
      </c>
      <c r="B20" s="17" t="s">
        <v>21</v>
      </c>
      <c r="C20" s="15">
        <v>0</v>
      </c>
      <c r="D20" s="23">
        <v>0</v>
      </c>
    </row>
    <row r="21" spans="1:4" ht="14.25" customHeight="1" x14ac:dyDescent="0.2">
      <c r="A21" s="13" t="s">
        <v>22</v>
      </c>
      <c r="B21" s="14">
        <v>4</v>
      </c>
      <c r="C21" s="15">
        <v>49289</v>
      </c>
      <c r="D21" s="23">
        <v>48877</v>
      </c>
    </row>
    <row r="22" spans="1:4" ht="11.85" customHeight="1" x14ac:dyDescent="0.2">
      <c r="A22" s="13" t="s">
        <v>12</v>
      </c>
      <c r="B22" s="17"/>
      <c r="C22" s="15">
        <v>0</v>
      </c>
      <c r="D22" s="20"/>
    </row>
    <row r="23" spans="1:4" ht="12" customHeight="1" x14ac:dyDescent="0.2">
      <c r="A23" s="18" t="s">
        <v>23</v>
      </c>
      <c r="B23" s="17" t="s">
        <v>24</v>
      </c>
      <c r="C23" s="15">
        <v>16</v>
      </c>
      <c r="D23" s="20">
        <v>55</v>
      </c>
    </row>
    <row r="24" spans="1:4" ht="29.25" customHeight="1" x14ac:dyDescent="0.2">
      <c r="A24" s="24" t="s">
        <v>25</v>
      </c>
      <c r="B24" s="14">
        <v>5</v>
      </c>
      <c r="C24" s="15">
        <v>153653698</v>
      </c>
      <c r="D24" s="20">
        <v>212511743</v>
      </c>
    </row>
    <row r="25" spans="1:4" ht="11.85" customHeight="1" x14ac:dyDescent="0.2">
      <c r="A25" s="13" t="s">
        <v>12</v>
      </c>
      <c r="B25" s="17"/>
      <c r="C25" s="15">
        <v>0</v>
      </c>
      <c r="D25" s="20"/>
    </row>
    <row r="26" spans="1:4" ht="20.25" customHeight="1" x14ac:dyDescent="0.2">
      <c r="A26" s="18" t="s">
        <v>23</v>
      </c>
      <c r="B26" s="17" t="s">
        <v>26</v>
      </c>
      <c r="C26" s="15">
        <v>7038477</v>
      </c>
      <c r="D26" s="23">
        <v>11146996</v>
      </c>
    </row>
    <row r="27" spans="1:4" ht="15.75" customHeight="1" x14ac:dyDescent="0.2">
      <c r="A27" s="13" t="s">
        <v>27</v>
      </c>
      <c r="B27" s="14">
        <v>6</v>
      </c>
      <c r="C27" s="15">
        <v>5313</v>
      </c>
      <c r="D27" s="23">
        <v>2226</v>
      </c>
    </row>
    <row r="28" spans="1:4" ht="15.75" customHeight="1" x14ac:dyDescent="0.2">
      <c r="A28" s="13" t="s">
        <v>12</v>
      </c>
      <c r="B28" s="25"/>
      <c r="C28" s="15">
        <v>0</v>
      </c>
      <c r="D28" s="20"/>
    </row>
    <row r="29" spans="1:4" ht="15.75" customHeight="1" x14ac:dyDescent="0.2">
      <c r="A29" s="18" t="s">
        <v>23</v>
      </c>
      <c r="B29" s="25" t="s">
        <v>28</v>
      </c>
      <c r="C29" s="15">
        <v>0</v>
      </c>
      <c r="D29" s="20"/>
    </row>
    <row r="30" spans="1:4" ht="24" customHeight="1" x14ac:dyDescent="0.2">
      <c r="A30" s="24" t="s">
        <v>29</v>
      </c>
      <c r="B30" s="26">
        <v>7</v>
      </c>
      <c r="C30" s="15">
        <v>0</v>
      </c>
      <c r="D30" s="20">
        <v>0</v>
      </c>
    </row>
    <row r="31" spans="1:4" ht="15.75" customHeight="1" x14ac:dyDescent="0.2">
      <c r="A31" s="13" t="s">
        <v>12</v>
      </c>
      <c r="B31" s="25"/>
      <c r="C31" s="15">
        <v>0</v>
      </c>
      <c r="D31" s="20"/>
    </row>
    <row r="32" spans="1:4" ht="15.75" customHeight="1" x14ac:dyDescent="0.2">
      <c r="A32" s="18" t="s">
        <v>23</v>
      </c>
      <c r="B32" s="25" t="s">
        <v>30</v>
      </c>
      <c r="C32" s="15">
        <v>0</v>
      </c>
      <c r="D32" s="23">
        <v>0</v>
      </c>
    </row>
    <row r="33" spans="1:4" ht="15.75" customHeight="1" x14ac:dyDescent="0.2">
      <c r="A33" s="13" t="s">
        <v>31</v>
      </c>
      <c r="B33" s="26">
        <v>8</v>
      </c>
      <c r="C33" s="15">
        <v>0</v>
      </c>
      <c r="D33" s="23"/>
    </row>
    <row r="34" spans="1:4" ht="15.75" customHeight="1" x14ac:dyDescent="0.2">
      <c r="A34" s="13" t="s">
        <v>32</v>
      </c>
      <c r="B34" s="26">
        <v>9</v>
      </c>
      <c r="C34" s="15">
        <v>121965718</v>
      </c>
      <c r="D34" s="20">
        <v>96965714</v>
      </c>
    </row>
    <row r="35" spans="1:4" ht="15.75" customHeight="1" x14ac:dyDescent="0.2">
      <c r="A35" s="13" t="s">
        <v>33</v>
      </c>
      <c r="B35" s="26">
        <v>10</v>
      </c>
      <c r="C35" s="15">
        <v>19646</v>
      </c>
      <c r="D35" s="20">
        <v>2625</v>
      </c>
    </row>
    <row r="36" spans="1:4" ht="15.75" customHeight="1" x14ac:dyDescent="0.2">
      <c r="A36" s="13" t="s">
        <v>34</v>
      </c>
      <c r="B36" s="26">
        <v>11</v>
      </c>
      <c r="C36" s="15">
        <v>0</v>
      </c>
      <c r="D36" s="20">
        <v>0</v>
      </c>
    </row>
    <row r="37" spans="1:4" ht="15.75" customHeight="1" x14ac:dyDescent="0.2">
      <c r="A37" s="13" t="s">
        <v>35</v>
      </c>
      <c r="B37" s="26">
        <v>12</v>
      </c>
      <c r="C37" s="15">
        <v>1325651</v>
      </c>
      <c r="D37" s="20">
        <v>1044611</v>
      </c>
    </row>
    <row r="38" spans="1:4" ht="15.75" customHeight="1" x14ac:dyDescent="0.2">
      <c r="A38" s="13" t="s">
        <v>36</v>
      </c>
      <c r="B38" s="26">
        <v>13</v>
      </c>
      <c r="C38" s="15">
        <v>15624</v>
      </c>
      <c r="D38" s="23">
        <v>8144</v>
      </c>
    </row>
    <row r="39" spans="1:4" ht="15.75" customHeight="1" x14ac:dyDescent="0.2">
      <c r="A39" s="13" t="s">
        <v>37</v>
      </c>
      <c r="B39" s="26">
        <v>14</v>
      </c>
      <c r="C39" s="15">
        <v>1120908</v>
      </c>
      <c r="D39" s="23">
        <v>1646777</v>
      </c>
    </row>
    <row r="40" spans="1:4" ht="15.75" customHeight="1" x14ac:dyDescent="0.2">
      <c r="A40" s="13" t="s">
        <v>38</v>
      </c>
      <c r="B40" s="26">
        <v>15</v>
      </c>
      <c r="C40" s="15">
        <v>513421</v>
      </c>
      <c r="D40" s="20">
        <v>162986</v>
      </c>
    </row>
    <row r="41" spans="1:4" ht="15.75" customHeight="1" x14ac:dyDescent="0.2">
      <c r="A41" s="13" t="s">
        <v>39</v>
      </c>
      <c r="B41" s="26">
        <v>16</v>
      </c>
      <c r="C41" s="15">
        <v>537674</v>
      </c>
      <c r="D41" s="27">
        <v>669831</v>
      </c>
    </row>
    <row r="42" spans="1:4" ht="15.75" customHeight="1" x14ac:dyDescent="0.2">
      <c r="A42" s="13" t="s">
        <v>12</v>
      </c>
      <c r="B42" s="25"/>
      <c r="C42" s="15">
        <v>0</v>
      </c>
      <c r="D42" s="19"/>
    </row>
    <row r="43" spans="1:4" ht="15.75" customHeight="1" x14ac:dyDescent="0.2">
      <c r="A43" s="18" t="s">
        <v>40</v>
      </c>
      <c r="B43" s="25" t="s">
        <v>41</v>
      </c>
      <c r="C43" s="15">
        <v>0</v>
      </c>
      <c r="D43" s="20">
        <v>0</v>
      </c>
    </row>
    <row r="44" spans="1:4" ht="15.75" customHeight="1" x14ac:dyDescent="0.25">
      <c r="A44" s="18" t="s">
        <v>42</v>
      </c>
      <c r="B44" s="28" t="s">
        <v>43</v>
      </c>
      <c r="C44" s="15">
        <v>0</v>
      </c>
      <c r="D44" s="20">
        <v>0</v>
      </c>
    </row>
    <row r="45" spans="1:4" ht="15.75" customHeight="1" x14ac:dyDescent="0.25">
      <c r="A45" s="18" t="s">
        <v>44</v>
      </c>
      <c r="B45" s="28" t="s">
        <v>45</v>
      </c>
      <c r="C45" s="15">
        <v>0</v>
      </c>
      <c r="D45" s="23">
        <v>0</v>
      </c>
    </row>
    <row r="46" spans="1:4" ht="15.75" customHeight="1" x14ac:dyDescent="0.2">
      <c r="A46" s="18" t="s">
        <v>46</v>
      </c>
      <c r="B46" s="25" t="s">
        <v>47</v>
      </c>
      <c r="C46" s="15">
        <v>0</v>
      </c>
      <c r="D46" s="20">
        <v>0</v>
      </c>
    </row>
    <row r="47" spans="1:4" ht="15.75" customHeight="1" x14ac:dyDescent="0.2">
      <c r="A47" s="18" t="s">
        <v>48</v>
      </c>
      <c r="B47" s="25" t="s">
        <v>49</v>
      </c>
      <c r="C47" s="15">
        <v>0</v>
      </c>
      <c r="D47" s="20">
        <v>76805</v>
      </c>
    </row>
    <row r="48" spans="1:4" ht="15.75" customHeight="1" x14ac:dyDescent="0.2">
      <c r="A48" s="18" t="s">
        <v>50</v>
      </c>
      <c r="B48" s="25" t="s">
        <v>51</v>
      </c>
      <c r="C48" s="15">
        <v>466726</v>
      </c>
      <c r="D48" s="23">
        <v>514132</v>
      </c>
    </row>
    <row r="49" spans="1:4" ht="15.75" customHeight="1" x14ac:dyDescent="0.2">
      <c r="A49" s="18" t="s">
        <v>52</v>
      </c>
      <c r="B49" s="25" t="s">
        <v>53</v>
      </c>
      <c r="C49" s="15">
        <v>58116</v>
      </c>
      <c r="D49" s="20">
        <v>63838</v>
      </c>
    </row>
    <row r="50" spans="1:4" ht="15.75" customHeight="1" x14ac:dyDescent="0.2">
      <c r="A50" s="18" t="s">
        <v>54</v>
      </c>
      <c r="B50" s="25" t="s">
        <v>55</v>
      </c>
      <c r="C50" s="15">
        <v>12832</v>
      </c>
      <c r="D50" s="20">
        <v>15056</v>
      </c>
    </row>
    <row r="51" spans="1:4" ht="15.75" customHeight="1" x14ac:dyDescent="0.2">
      <c r="A51" s="18" t="s">
        <v>56</v>
      </c>
      <c r="B51" s="25" t="s">
        <v>57</v>
      </c>
      <c r="C51" s="15">
        <v>0</v>
      </c>
      <c r="D51" s="23">
        <v>0</v>
      </c>
    </row>
    <row r="52" spans="1:4" ht="15.75" customHeight="1" x14ac:dyDescent="0.2">
      <c r="A52" s="18" t="s">
        <v>58</v>
      </c>
      <c r="B52" s="25" t="s">
        <v>59</v>
      </c>
      <c r="C52" s="15">
        <v>0</v>
      </c>
      <c r="D52" s="20">
        <v>0</v>
      </c>
    </row>
    <row r="53" spans="1:4" ht="15.75" customHeight="1" x14ac:dyDescent="0.2">
      <c r="A53" s="18" t="s">
        <v>60</v>
      </c>
      <c r="B53" s="25" t="s">
        <v>61</v>
      </c>
      <c r="C53" s="15">
        <v>0</v>
      </c>
      <c r="D53" s="20">
        <v>0</v>
      </c>
    </row>
    <row r="54" spans="1:4" ht="15.75" customHeight="1" x14ac:dyDescent="0.2">
      <c r="A54" s="13" t="s">
        <v>62</v>
      </c>
      <c r="B54" s="26">
        <v>17</v>
      </c>
      <c r="C54" s="15">
        <v>0</v>
      </c>
      <c r="D54" s="23">
        <v>0</v>
      </c>
    </row>
    <row r="55" spans="1:4" ht="15.75" customHeight="1" x14ac:dyDescent="0.2">
      <c r="A55" s="13" t="s">
        <v>12</v>
      </c>
      <c r="B55" s="25"/>
      <c r="C55" s="15">
        <v>0</v>
      </c>
      <c r="D55" s="20"/>
    </row>
    <row r="56" spans="1:4" ht="15.75" customHeight="1" x14ac:dyDescent="0.2">
      <c r="A56" s="18" t="s">
        <v>63</v>
      </c>
      <c r="B56" s="25" t="s">
        <v>64</v>
      </c>
      <c r="C56" s="15">
        <v>0</v>
      </c>
      <c r="D56" s="20">
        <v>0</v>
      </c>
    </row>
    <row r="57" spans="1:4" ht="15.75" customHeight="1" x14ac:dyDescent="0.2">
      <c r="A57" s="18" t="s">
        <v>65</v>
      </c>
      <c r="B57" s="25" t="s">
        <v>66</v>
      </c>
      <c r="C57" s="15">
        <v>0</v>
      </c>
      <c r="D57" s="23">
        <v>0</v>
      </c>
    </row>
    <row r="58" spans="1:4" ht="15.75" customHeight="1" x14ac:dyDescent="0.2">
      <c r="A58" s="18" t="s">
        <v>67</v>
      </c>
      <c r="B58" s="25" t="s">
        <v>68</v>
      </c>
      <c r="C58" s="15">
        <v>0</v>
      </c>
      <c r="D58" s="20">
        <v>0</v>
      </c>
    </row>
    <row r="59" spans="1:4" ht="15.75" customHeight="1" x14ac:dyDescent="0.2">
      <c r="A59" s="18" t="s">
        <v>69</v>
      </c>
      <c r="B59" s="25" t="s">
        <v>70</v>
      </c>
      <c r="C59" s="15">
        <v>0</v>
      </c>
      <c r="D59" s="20">
        <v>0</v>
      </c>
    </row>
    <row r="60" spans="1:4" ht="15.75" customHeight="1" x14ac:dyDescent="0.2">
      <c r="A60" s="18" t="s">
        <v>71</v>
      </c>
      <c r="B60" s="26">
        <v>18</v>
      </c>
      <c r="C60" s="15">
        <v>4031</v>
      </c>
      <c r="D60" s="23">
        <v>10633</v>
      </c>
    </row>
    <row r="61" spans="1:4" ht="15.75" customHeight="1" x14ac:dyDescent="0.2">
      <c r="A61" s="18" t="s">
        <v>72</v>
      </c>
      <c r="B61" s="26">
        <v>19</v>
      </c>
      <c r="C61" s="15">
        <v>0</v>
      </c>
      <c r="D61" s="20">
        <v>0</v>
      </c>
    </row>
    <row r="62" spans="1:4" ht="15.75" customHeight="1" x14ac:dyDescent="0.2">
      <c r="A62" s="13" t="s">
        <v>73</v>
      </c>
      <c r="B62" s="26">
        <v>20</v>
      </c>
      <c r="C62" s="15">
        <v>311292</v>
      </c>
      <c r="D62" s="20">
        <v>654419</v>
      </c>
    </row>
    <row r="63" spans="1:4" ht="15.75" customHeight="1" x14ac:dyDescent="0.2">
      <c r="A63" s="13" t="s">
        <v>74</v>
      </c>
      <c r="B63" s="26">
        <v>21</v>
      </c>
      <c r="C63" s="15">
        <v>538971</v>
      </c>
      <c r="D63" s="23">
        <v>377524</v>
      </c>
    </row>
    <row r="64" spans="1:4" ht="15.75" customHeight="1" x14ac:dyDescent="0.2">
      <c r="A64" s="29" t="s">
        <v>75</v>
      </c>
      <c r="B64" s="30">
        <v>22</v>
      </c>
      <c r="C64" s="27">
        <f>C12+C17+C18+C21+C24+C27+C30+C33+C34+C35+C36+C37+C38+C40+C41+C54+C60+C61+C62+C63+C39</f>
        <v>285665667</v>
      </c>
      <c r="D64" s="27">
        <f>D12+D17+D18+D21+D24+D27+D30+D33+D34+D35+D36+D37+D38+D40+D41+D54+D60+D61+D62+D63+D39</f>
        <v>316949434</v>
      </c>
    </row>
    <row r="65" spans="1:4" ht="14.25" customHeight="1" x14ac:dyDescent="0.2">
      <c r="A65" s="13" t="s">
        <v>76</v>
      </c>
      <c r="B65" s="25"/>
      <c r="C65" s="31"/>
      <c r="D65" s="19"/>
    </row>
    <row r="66" spans="1:4" ht="14.25" customHeight="1" x14ac:dyDescent="0.2">
      <c r="A66" s="13" t="s">
        <v>77</v>
      </c>
      <c r="B66" s="26">
        <v>23</v>
      </c>
      <c r="C66" s="23">
        <v>121361557</v>
      </c>
      <c r="D66" s="23">
        <v>161707989</v>
      </c>
    </row>
    <row r="67" spans="1:4" ht="14.25" customHeight="1" x14ac:dyDescent="0.2">
      <c r="A67" s="13" t="s">
        <v>78</v>
      </c>
      <c r="B67" s="26">
        <v>24</v>
      </c>
      <c r="C67" s="23">
        <v>0</v>
      </c>
      <c r="D67" s="20">
        <v>0</v>
      </c>
    </row>
    <row r="68" spans="1:4" ht="14.25" customHeight="1" x14ac:dyDescent="0.2">
      <c r="A68" s="13" t="s">
        <v>79</v>
      </c>
      <c r="B68" s="26">
        <v>25</v>
      </c>
      <c r="C68" s="23">
        <v>0</v>
      </c>
      <c r="D68" s="20">
        <v>0</v>
      </c>
    </row>
    <row r="69" spans="1:4" ht="14.25" customHeight="1" x14ac:dyDescent="0.2">
      <c r="A69" s="13" t="s">
        <v>80</v>
      </c>
      <c r="B69" s="26">
        <v>26</v>
      </c>
      <c r="C69" s="23">
        <v>0</v>
      </c>
      <c r="D69" s="23">
        <v>0</v>
      </c>
    </row>
    <row r="70" spans="1:4" ht="14.25" customHeight="1" x14ac:dyDescent="0.2">
      <c r="A70" s="13" t="s">
        <v>81</v>
      </c>
      <c r="B70" s="26">
        <v>27</v>
      </c>
      <c r="C70" s="23">
        <v>583302</v>
      </c>
      <c r="D70" s="20">
        <v>633631</v>
      </c>
    </row>
    <row r="71" spans="1:4" ht="14.25" customHeight="1" x14ac:dyDescent="0.2">
      <c r="A71" s="13" t="s">
        <v>82</v>
      </c>
      <c r="B71" s="26">
        <v>28</v>
      </c>
      <c r="C71" s="23">
        <v>0</v>
      </c>
      <c r="D71" s="20">
        <v>0</v>
      </c>
    </row>
    <row r="72" spans="1:4" ht="14.25" customHeight="1" x14ac:dyDescent="0.2">
      <c r="A72" s="13" t="s">
        <v>83</v>
      </c>
      <c r="B72" s="26">
        <v>29</v>
      </c>
      <c r="C72" s="23">
        <v>97933</v>
      </c>
      <c r="D72" s="23">
        <v>131111</v>
      </c>
    </row>
    <row r="73" spans="1:4" ht="14.25" customHeight="1" x14ac:dyDescent="0.2">
      <c r="A73" s="13" t="s">
        <v>84</v>
      </c>
      <c r="B73" s="26">
        <v>30</v>
      </c>
      <c r="C73" s="23">
        <v>57379</v>
      </c>
      <c r="D73" s="20">
        <v>128854</v>
      </c>
    </row>
    <row r="74" spans="1:4" ht="14.25" customHeight="1" x14ac:dyDescent="0.2">
      <c r="A74" s="13" t="s">
        <v>12</v>
      </c>
      <c r="B74" s="25"/>
      <c r="C74" s="23">
        <v>0</v>
      </c>
      <c r="D74" s="20"/>
    </row>
    <row r="75" spans="1:4" ht="14.25" customHeight="1" x14ac:dyDescent="0.2">
      <c r="A75" s="18" t="s">
        <v>85</v>
      </c>
      <c r="B75" s="25" t="s">
        <v>86</v>
      </c>
      <c r="C75" s="23">
        <v>0</v>
      </c>
      <c r="D75" s="23">
        <v>0</v>
      </c>
    </row>
    <row r="76" spans="1:4" ht="14.25" customHeight="1" x14ac:dyDescent="0.2">
      <c r="A76" s="18" t="s">
        <v>87</v>
      </c>
      <c r="B76" s="25" t="s">
        <v>88</v>
      </c>
      <c r="C76" s="23">
        <v>0</v>
      </c>
      <c r="D76" s="20">
        <v>0</v>
      </c>
    </row>
    <row r="77" spans="1:4" ht="14.25" customHeight="1" x14ac:dyDescent="0.2">
      <c r="A77" s="18" t="s">
        <v>89</v>
      </c>
      <c r="B77" s="25" t="s">
        <v>90</v>
      </c>
      <c r="C77" s="23">
        <v>0</v>
      </c>
      <c r="D77" s="20">
        <v>0</v>
      </c>
    </row>
    <row r="78" spans="1:4" ht="14.25" customHeight="1" x14ac:dyDescent="0.2">
      <c r="A78" s="18" t="s">
        <v>91</v>
      </c>
      <c r="B78" s="25" t="s">
        <v>92</v>
      </c>
      <c r="C78" s="23">
        <v>0</v>
      </c>
      <c r="D78" s="23">
        <v>0</v>
      </c>
    </row>
    <row r="79" spans="1:4" ht="14.25" customHeight="1" x14ac:dyDescent="0.2">
      <c r="A79" s="18" t="s">
        <v>93</v>
      </c>
      <c r="B79" s="25" t="s">
        <v>94</v>
      </c>
      <c r="C79" s="23">
        <v>0</v>
      </c>
      <c r="D79" s="20">
        <v>0</v>
      </c>
    </row>
    <row r="80" spans="1:4" ht="14.25" customHeight="1" x14ac:dyDescent="0.2">
      <c r="A80" s="18" t="s">
        <v>95</v>
      </c>
      <c r="B80" s="25" t="s">
        <v>96</v>
      </c>
      <c r="C80" s="23">
        <v>0</v>
      </c>
      <c r="D80" s="20">
        <v>0</v>
      </c>
    </row>
    <row r="81" spans="1:4" ht="14.25" customHeight="1" x14ac:dyDescent="0.2">
      <c r="A81" s="18" t="s">
        <v>97</v>
      </c>
      <c r="B81" s="25" t="s">
        <v>98</v>
      </c>
      <c r="C81" s="23">
        <v>42781</v>
      </c>
      <c r="D81" s="23">
        <v>117249</v>
      </c>
    </row>
    <row r="82" spans="1:4" ht="14.25" customHeight="1" x14ac:dyDescent="0.2">
      <c r="A82" s="18" t="s">
        <v>99</v>
      </c>
      <c r="B82" s="25" t="s">
        <v>100</v>
      </c>
      <c r="C82" s="23">
        <v>468</v>
      </c>
      <c r="D82" s="20">
        <v>1479</v>
      </c>
    </row>
    <row r="83" spans="1:4" ht="14.25" customHeight="1" x14ac:dyDescent="0.2">
      <c r="A83" s="18" t="s">
        <v>101</v>
      </c>
      <c r="B83" s="25" t="s">
        <v>102</v>
      </c>
      <c r="C83" s="23">
        <v>0</v>
      </c>
      <c r="D83" s="20">
        <v>0</v>
      </c>
    </row>
    <row r="84" spans="1:4" ht="14.25" customHeight="1" x14ac:dyDescent="0.2">
      <c r="A84" s="18" t="s">
        <v>103</v>
      </c>
      <c r="B84" s="32" t="s">
        <v>104</v>
      </c>
      <c r="C84" s="23">
        <v>11638</v>
      </c>
      <c r="D84" s="23">
        <v>9212</v>
      </c>
    </row>
    <row r="85" spans="1:4" ht="14.25" customHeight="1" x14ac:dyDescent="0.2">
      <c r="A85" s="18" t="s">
        <v>105</v>
      </c>
      <c r="B85" s="25" t="s">
        <v>106</v>
      </c>
      <c r="C85" s="23">
        <v>2493</v>
      </c>
      <c r="D85" s="20">
        <v>914</v>
      </c>
    </row>
    <row r="86" spans="1:4" ht="14.25" customHeight="1" x14ac:dyDescent="0.2">
      <c r="A86" s="13" t="s">
        <v>62</v>
      </c>
      <c r="B86" s="25">
        <v>31</v>
      </c>
      <c r="C86" s="23">
        <v>14365</v>
      </c>
      <c r="D86" s="20">
        <v>27366</v>
      </c>
    </row>
    <row r="87" spans="1:4" ht="14.25" customHeight="1" x14ac:dyDescent="0.2">
      <c r="A87" s="13" t="s">
        <v>12</v>
      </c>
      <c r="B87" s="26"/>
      <c r="C87" s="23">
        <v>0</v>
      </c>
      <c r="D87" s="23"/>
    </row>
    <row r="88" spans="1:4" ht="14.25" customHeight="1" x14ac:dyDescent="0.2">
      <c r="A88" s="18" t="s">
        <v>107</v>
      </c>
      <c r="B88" s="25" t="s">
        <v>108</v>
      </c>
      <c r="C88" s="23">
        <v>0</v>
      </c>
      <c r="D88" s="20">
        <v>0</v>
      </c>
    </row>
    <row r="89" spans="1:4" ht="14.25" customHeight="1" x14ac:dyDescent="0.2">
      <c r="A89" s="18" t="s">
        <v>109</v>
      </c>
      <c r="B89" s="25" t="s">
        <v>110</v>
      </c>
      <c r="C89" s="23">
        <v>0</v>
      </c>
      <c r="D89" s="20">
        <v>0</v>
      </c>
    </row>
    <row r="90" spans="1:4" ht="14.25" customHeight="1" x14ac:dyDescent="0.2">
      <c r="A90" s="18" t="s">
        <v>111</v>
      </c>
      <c r="B90" s="25" t="s">
        <v>112</v>
      </c>
      <c r="C90" s="23">
        <v>0</v>
      </c>
      <c r="D90" s="23">
        <v>0</v>
      </c>
    </row>
    <row r="91" spans="1:4" ht="14.25" customHeight="1" x14ac:dyDescent="0.2">
      <c r="A91" s="18" t="s">
        <v>113</v>
      </c>
      <c r="B91" s="33" t="s">
        <v>114</v>
      </c>
      <c r="C91" s="23">
        <v>14365</v>
      </c>
      <c r="D91" s="20">
        <v>27366</v>
      </c>
    </row>
    <row r="92" spans="1:4" ht="14.25" customHeight="1" x14ac:dyDescent="0.2">
      <c r="A92" s="18" t="s">
        <v>115</v>
      </c>
      <c r="B92" s="25">
        <v>32</v>
      </c>
      <c r="C92" s="23">
        <v>90933</v>
      </c>
      <c r="D92" s="20">
        <v>197886</v>
      </c>
    </row>
    <row r="93" spans="1:4" ht="14.25" customHeight="1" x14ac:dyDescent="0.2">
      <c r="A93" s="13" t="s">
        <v>116</v>
      </c>
      <c r="B93" s="26">
        <v>33</v>
      </c>
      <c r="C93" s="23">
        <v>0</v>
      </c>
      <c r="D93" s="23">
        <v>0</v>
      </c>
    </row>
    <row r="94" spans="1:4" ht="14.25" customHeight="1" x14ac:dyDescent="0.2">
      <c r="A94" s="13" t="s">
        <v>117</v>
      </c>
      <c r="B94" s="26">
        <v>34</v>
      </c>
      <c r="C94" s="23">
        <v>8585</v>
      </c>
      <c r="D94" s="20">
        <v>1029</v>
      </c>
    </row>
    <row r="95" spans="1:4" ht="14.25" customHeight="1" x14ac:dyDescent="0.2">
      <c r="A95" s="13" t="s">
        <v>118</v>
      </c>
      <c r="B95" s="26">
        <v>35</v>
      </c>
      <c r="C95" s="23">
        <v>4688</v>
      </c>
      <c r="D95" s="20">
        <v>974</v>
      </c>
    </row>
    <row r="96" spans="1:4" ht="14.25" customHeight="1" x14ac:dyDescent="0.2">
      <c r="A96" s="13" t="s">
        <v>119</v>
      </c>
      <c r="B96" s="26">
        <v>36</v>
      </c>
      <c r="C96" s="23">
        <v>1403537</v>
      </c>
      <c r="D96" s="23">
        <v>1813003</v>
      </c>
    </row>
    <row r="97" spans="1:4" ht="14.25" customHeight="1" x14ac:dyDescent="0.2">
      <c r="A97" s="13" t="s">
        <v>120</v>
      </c>
      <c r="B97" s="26">
        <v>37</v>
      </c>
      <c r="C97" s="23">
        <v>75867</v>
      </c>
      <c r="D97" s="20">
        <v>58738</v>
      </c>
    </row>
    <row r="98" spans="1:4" ht="14.25" customHeight="1" x14ac:dyDescent="0.2">
      <c r="A98" s="29" t="s">
        <v>121</v>
      </c>
      <c r="B98" s="26">
        <v>38</v>
      </c>
      <c r="C98" s="27">
        <f>C65+C66+C67+C68+C69+C70+C71+C72+C86+C92+C93+C94+C95+C96+C97+C73</f>
        <v>123698146</v>
      </c>
      <c r="D98" s="27">
        <f>D65+D66+D67+D68+D69+D70+D71+D72+D86+D92+D93+D94+D95+D96+D97+D73</f>
        <v>164700581</v>
      </c>
    </row>
    <row r="99" spans="1:4" ht="14.25" customHeight="1" x14ac:dyDescent="0.2">
      <c r="A99" s="13" t="s">
        <v>122</v>
      </c>
      <c r="B99" s="30"/>
      <c r="C99" s="20"/>
      <c r="D99" s="20"/>
    </row>
    <row r="100" spans="1:4" ht="14.25" customHeight="1" x14ac:dyDescent="0.2">
      <c r="A100" s="13" t="s">
        <v>123</v>
      </c>
      <c r="B100" s="25">
        <v>39</v>
      </c>
      <c r="C100" s="20">
        <v>103510819</v>
      </c>
      <c r="D100" s="20">
        <v>98510824</v>
      </c>
    </row>
    <row r="101" spans="1:4" ht="14.25" customHeight="1" x14ac:dyDescent="0.2">
      <c r="A101" s="13" t="s">
        <v>12</v>
      </c>
      <c r="B101" s="26"/>
      <c r="C101" s="20">
        <v>0</v>
      </c>
      <c r="D101" s="20"/>
    </row>
    <row r="102" spans="1:4" ht="14.25" customHeight="1" x14ac:dyDescent="0.2">
      <c r="A102" s="18" t="s">
        <v>124</v>
      </c>
      <c r="B102" s="25" t="s">
        <v>125</v>
      </c>
      <c r="C102" s="20">
        <v>103510819</v>
      </c>
      <c r="D102" s="23">
        <v>98510824</v>
      </c>
    </row>
    <row r="103" spans="1:4" ht="14.25" customHeight="1" x14ac:dyDescent="0.2">
      <c r="A103" s="18" t="s">
        <v>126</v>
      </c>
      <c r="B103" s="25" t="s">
        <v>127</v>
      </c>
      <c r="C103" s="20">
        <v>0</v>
      </c>
      <c r="D103" s="20">
        <v>0</v>
      </c>
    </row>
    <row r="104" spans="1:4" ht="14.25" customHeight="1" x14ac:dyDescent="0.2">
      <c r="A104" s="13" t="s">
        <v>128</v>
      </c>
      <c r="B104" s="25">
        <v>40</v>
      </c>
      <c r="C104" s="20">
        <v>0</v>
      </c>
      <c r="D104" s="20">
        <v>0</v>
      </c>
    </row>
    <row r="105" spans="1:4" ht="14.25" customHeight="1" x14ac:dyDescent="0.2">
      <c r="A105" s="13" t="s">
        <v>129</v>
      </c>
      <c r="B105" s="26">
        <v>41</v>
      </c>
      <c r="C105" s="20">
        <v>0</v>
      </c>
      <c r="D105" s="23">
        <v>0</v>
      </c>
    </row>
    <row r="106" spans="1:4" ht="14.25" customHeight="1" x14ac:dyDescent="0.2">
      <c r="A106" s="13" t="s">
        <v>130</v>
      </c>
      <c r="B106" s="26">
        <v>42</v>
      </c>
      <c r="C106" s="20">
        <v>0</v>
      </c>
      <c r="D106" s="20">
        <v>0</v>
      </c>
    </row>
    <row r="107" spans="1:4" ht="14.25" customHeight="1" x14ac:dyDescent="0.2">
      <c r="A107" s="13" t="s">
        <v>131</v>
      </c>
      <c r="B107" s="26">
        <v>43</v>
      </c>
      <c r="C107" s="20">
        <v>5023</v>
      </c>
      <c r="D107" s="20">
        <v>1929</v>
      </c>
    </row>
    <row r="108" spans="1:4" ht="30.75" customHeight="1" x14ac:dyDescent="0.2">
      <c r="A108" s="13" t="s">
        <v>132</v>
      </c>
      <c r="B108" s="25">
        <v>44</v>
      </c>
      <c r="C108" s="20">
        <v>0</v>
      </c>
      <c r="D108" s="23">
        <v>0</v>
      </c>
    </row>
    <row r="109" spans="1:4" ht="23.25" customHeight="1" x14ac:dyDescent="0.2">
      <c r="A109" s="13" t="s">
        <v>133</v>
      </c>
      <c r="B109" s="25">
        <v>45</v>
      </c>
      <c r="C109" s="20">
        <v>0</v>
      </c>
      <c r="D109" s="20">
        <v>0</v>
      </c>
    </row>
    <row r="110" spans="1:4" ht="27" customHeight="1" x14ac:dyDescent="0.2">
      <c r="A110" s="13" t="s">
        <v>134</v>
      </c>
      <c r="B110" s="25">
        <v>46</v>
      </c>
      <c r="C110" s="20">
        <v>0</v>
      </c>
      <c r="D110" s="20">
        <v>0</v>
      </c>
    </row>
    <row r="111" spans="1:4" ht="21" customHeight="1" x14ac:dyDescent="0.2">
      <c r="A111" s="13" t="s">
        <v>135</v>
      </c>
      <c r="B111" s="25">
        <v>47</v>
      </c>
      <c r="C111" s="20">
        <v>58451679</v>
      </c>
      <c r="D111" s="23">
        <v>53736100</v>
      </c>
    </row>
    <row r="112" spans="1:4" ht="14.25" customHeight="1" x14ac:dyDescent="0.2">
      <c r="A112" s="13" t="s">
        <v>12</v>
      </c>
      <c r="B112" s="26"/>
      <c r="C112" s="20">
        <v>0</v>
      </c>
      <c r="D112" s="20"/>
    </row>
    <row r="113" spans="1:4" ht="14.25" customHeight="1" x14ac:dyDescent="0.2">
      <c r="A113" s="18" t="s">
        <v>136</v>
      </c>
      <c r="B113" s="26" t="s">
        <v>137</v>
      </c>
      <c r="C113" s="20">
        <v>48936101</v>
      </c>
      <c r="D113" s="20">
        <v>47400967</v>
      </c>
    </row>
    <row r="114" spans="1:4" ht="14.25" customHeight="1" x14ac:dyDescent="0.2">
      <c r="A114" s="18" t="s">
        <v>138</v>
      </c>
      <c r="B114" s="25" t="s">
        <v>139</v>
      </c>
      <c r="C114" s="20">
        <v>9515578</v>
      </c>
      <c r="D114" s="23">
        <v>6335133</v>
      </c>
    </row>
    <row r="115" spans="1:4" ht="14.25" customHeight="1" x14ac:dyDescent="0.2">
      <c r="A115" s="29" t="s">
        <v>140</v>
      </c>
      <c r="B115" s="25">
        <v>48</v>
      </c>
      <c r="C115" s="27">
        <f>C100+C107+C111+C105+C104</f>
        <v>161967521</v>
      </c>
      <c r="D115" s="27">
        <f>D100+D107+D111+D105+D104</f>
        <v>152248853</v>
      </c>
    </row>
    <row r="116" spans="1:4" ht="14.25" customHeight="1" x14ac:dyDescent="0.2">
      <c r="A116" s="10" t="s">
        <v>141</v>
      </c>
      <c r="B116" s="25">
        <v>49</v>
      </c>
      <c r="C116" s="34">
        <f>C115+C98</f>
        <v>285665667</v>
      </c>
      <c r="D116" s="34">
        <f>D115+D98</f>
        <v>316949434</v>
      </c>
    </row>
    <row r="117" spans="1:4" x14ac:dyDescent="0.2">
      <c r="A117" s="35"/>
      <c r="B117" s="35"/>
      <c r="C117" s="36"/>
      <c r="D117" s="37"/>
    </row>
    <row r="118" spans="1:4" x14ac:dyDescent="0.2">
      <c r="A118" s="3"/>
      <c r="B118" s="1"/>
      <c r="C118" s="38" t="e">
        <f>#REF!-C64</f>
        <v>#REF!</v>
      </c>
      <c r="D118" s="38" t="e">
        <f>#REF!-D64</f>
        <v>#REF!</v>
      </c>
    </row>
    <row r="119" spans="1:4" x14ac:dyDescent="0.2">
      <c r="B119" s="1"/>
      <c r="C119" s="38">
        <f>C116-[1]ОПиУ!D107</f>
        <v>285665667</v>
      </c>
      <c r="D119" s="39"/>
    </row>
    <row r="120" spans="1:4" s="40" customFormat="1" ht="14.25" customHeight="1" x14ac:dyDescent="0.2">
      <c r="A120" s="116" t="s">
        <v>142</v>
      </c>
      <c r="B120" s="116"/>
      <c r="C120" s="116"/>
      <c r="D120" s="116"/>
    </row>
    <row r="121" spans="1:4" s="40" customFormat="1" ht="23.25" customHeight="1" x14ac:dyDescent="0.2">
      <c r="A121" s="116" t="s">
        <v>143</v>
      </c>
      <c r="B121" s="116"/>
      <c r="C121" s="116"/>
      <c r="D121" s="116"/>
    </row>
    <row r="122" spans="1:4" s="40" customFormat="1" ht="30.75" customHeight="1" x14ac:dyDescent="0.2">
      <c r="A122" s="116" t="s">
        <v>144</v>
      </c>
      <c r="B122" s="116"/>
      <c r="C122" s="116"/>
      <c r="D122" s="116"/>
    </row>
    <row r="123" spans="1:4" ht="20.25" customHeight="1" x14ac:dyDescent="0.2">
      <c r="A123" s="117" t="s">
        <v>145</v>
      </c>
      <c r="B123" s="117"/>
      <c r="C123" s="117"/>
      <c r="D123" s="117"/>
    </row>
    <row r="124" spans="1:4" ht="20.25" customHeight="1" x14ac:dyDescent="0.2">
      <c r="A124" s="1" t="s">
        <v>146</v>
      </c>
    </row>
    <row r="125" spans="1:4" x14ac:dyDescent="0.2">
      <c r="C125" s="42">
        <f>C116-C64</f>
        <v>0</v>
      </c>
      <c r="D125" s="42">
        <f>D116-D64</f>
        <v>0</v>
      </c>
    </row>
    <row r="127" spans="1:4" x14ac:dyDescent="0.2">
      <c r="C127" s="42"/>
    </row>
    <row r="130" spans="3:4" x14ac:dyDescent="0.2">
      <c r="C130" s="43"/>
      <c r="D130" s="44"/>
    </row>
    <row r="131" spans="3:4" x14ac:dyDescent="0.2">
      <c r="C131" s="43"/>
      <c r="D131" s="43"/>
    </row>
    <row r="132" spans="3:4" x14ac:dyDescent="0.2">
      <c r="C132" s="45"/>
      <c r="D132" s="46"/>
    </row>
    <row r="133" spans="3:4" x14ac:dyDescent="0.2">
      <c r="C133" s="43"/>
    </row>
    <row r="135" spans="3:4" x14ac:dyDescent="0.2">
      <c r="C135" s="47"/>
    </row>
  </sheetData>
  <mergeCells count="10">
    <mergeCell ref="A120:D120"/>
    <mergeCell ref="A121:D121"/>
    <mergeCell ref="A122:D122"/>
    <mergeCell ref="A123:D123"/>
    <mergeCell ref="C1:D3"/>
    <mergeCell ref="A4:D4"/>
    <mergeCell ref="A5:D5"/>
    <mergeCell ref="A6:D6"/>
    <mergeCell ref="A7:D7"/>
    <mergeCell ref="C8:D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3926B-8780-4D43-8DF6-77F6AFB15116}">
  <dimension ref="A1:G125"/>
  <sheetViews>
    <sheetView tabSelected="1" topLeftCell="A82" workbookViewId="0">
      <selection activeCell="D122" sqref="D122"/>
    </sheetView>
  </sheetViews>
  <sheetFormatPr defaultColWidth="9.140625" defaultRowHeight="12.75" x14ac:dyDescent="0.2"/>
  <cols>
    <col min="1" max="1" width="69.140625" style="55" customWidth="1"/>
    <col min="2" max="2" width="10.28515625" style="48" customWidth="1"/>
    <col min="3" max="3" width="18.140625" style="50" customWidth="1"/>
    <col min="4" max="4" width="18.140625" style="51" customWidth="1"/>
    <col min="5" max="5" width="18.140625" style="56" customWidth="1"/>
    <col min="6" max="6" width="17.140625" style="56" customWidth="1"/>
    <col min="7" max="7" width="2" style="52" customWidth="1"/>
    <col min="8" max="16384" width="9.140625" style="53"/>
  </cols>
  <sheetData>
    <row r="1" spans="1:7" ht="12.75" customHeight="1" x14ac:dyDescent="0.2">
      <c r="A1" s="48"/>
      <c r="B1" s="49"/>
      <c r="E1" s="122" t="s">
        <v>147</v>
      </c>
      <c r="F1" s="122"/>
    </row>
    <row r="2" spans="1:7" x14ac:dyDescent="0.2">
      <c r="A2" s="48"/>
      <c r="B2" s="49"/>
      <c r="D2" s="54"/>
      <c r="E2" s="122"/>
      <c r="F2" s="122"/>
    </row>
    <row r="3" spans="1:7" x14ac:dyDescent="0.2">
      <c r="A3" s="48"/>
      <c r="B3" s="49"/>
      <c r="D3" s="54"/>
      <c r="E3" s="122"/>
      <c r="F3" s="122"/>
    </row>
    <row r="4" spans="1:7" s="55" customFormat="1" ht="21" customHeight="1" x14ac:dyDescent="0.2">
      <c r="A4" s="123" t="s">
        <v>148</v>
      </c>
      <c r="B4" s="123"/>
      <c r="C4" s="123"/>
      <c r="D4" s="123"/>
      <c r="E4" s="123"/>
      <c r="F4" s="123"/>
      <c r="G4" s="123"/>
    </row>
    <row r="5" spans="1:7" s="55" customFormat="1" ht="20.25" customHeight="1" x14ac:dyDescent="0.2">
      <c r="A5" s="124" t="s">
        <v>149</v>
      </c>
      <c r="B5" s="124"/>
      <c r="C5" s="124"/>
      <c r="D5" s="124"/>
      <c r="E5" s="124"/>
      <c r="F5" s="124"/>
      <c r="G5" s="124"/>
    </row>
    <row r="6" spans="1:7" s="1" customFormat="1" ht="12" customHeight="1" x14ac:dyDescent="0.2">
      <c r="A6" s="125" t="s">
        <v>150</v>
      </c>
      <c r="B6" s="125"/>
      <c r="C6" s="125"/>
      <c r="D6" s="125"/>
      <c r="E6" s="125"/>
      <c r="F6" s="125"/>
      <c r="G6" s="125"/>
    </row>
    <row r="7" spans="1:7" s="1" customFormat="1" ht="18.75" customHeight="1" x14ac:dyDescent="0.2">
      <c r="A7" s="126" t="str">
        <f>[1]ББ!A7</f>
        <v>по состоянию на 1 января 2025 года</v>
      </c>
      <c r="B7" s="126"/>
      <c r="C7" s="126"/>
      <c r="D7" s="126"/>
      <c r="E7" s="126"/>
      <c r="F7" s="126"/>
      <c r="G7" s="126"/>
    </row>
    <row r="8" spans="1:7" s="55" customFormat="1" ht="12.75" customHeight="1" x14ac:dyDescent="0.2">
      <c r="A8" s="48"/>
      <c r="B8" s="48"/>
      <c r="C8" s="50"/>
      <c r="D8" s="51"/>
      <c r="E8" s="56"/>
      <c r="F8" s="56" t="s">
        <v>5</v>
      </c>
      <c r="G8" s="57"/>
    </row>
    <row r="9" spans="1:7" s="55" customFormat="1" ht="83.25" customHeight="1" x14ac:dyDescent="0.2">
      <c r="A9" s="58" t="s">
        <v>6</v>
      </c>
      <c r="B9" s="58" t="s">
        <v>151</v>
      </c>
      <c r="C9" s="58" t="s">
        <v>152</v>
      </c>
      <c r="D9" s="59" t="s">
        <v>153</v>
      </c>
      <c r="E9" s="60" t="s">
        <v>154</v>
      </c>
      <c r="F9" s="60" t="s">
        <v>155</v>
      </c>
      <c r="G9" s="57"/>
    </row>
    <row r="10" spans="1:7" s="55" customFormat="1" ht="12" customHeight="1" x14ac:dyDescent="0.2">
      <c r="A10" s="61">
        <v>1</v>
      </c>
      <c r="B10" s="62">
        <v>2</v>
      </c>
      <c r="C10" s="62">
        <v>3</v>
      </c>
      <c r="D10" s="63">
        <v>4</v>
      </c>
      <c r="E10" s="64">
        <v>5</v>
      </c>
      <c r="F10" s="64">
        <v>6</v>
      </c>
      <c r="G10" s="57"/>
    </row>
    <row r="11" spans="1:7" s="55" customFormat="1" ht="21" customHeight="1" x14ac:dyDescent="0.2">
      <c r="A11" s="65" t="s">
        <v>156</v>
      </c>
      <c r="B11" s="66" t="s">
        <v>157</v>
      </c>
      <c r="C11" s="67">
        <v>1349983</v>
      </c>
      <c r="D11" s="68">
        <v>19168419</v>
      </c>
      <c r="E11" s="67">
        <v>1795970</v>
      </c>
      <c r="F11" s="68">
        <v>22791420</v>
      </c>
      <c r="G11" s="69"/>
    </row>
    <row r="12" spans="1:7" s="55" customFormat="1" ht="15.75" customHeight="1" x14ac:dyDescent="0.2">
      <c r="A12" s="70" t="s">
        <v>12</v>
      </c>
      <c r="B12" s="71"/>
      <c r="C12" s="72">
        <v>0</v>
      </c>
      <c r="D12" s="73"/>
      <c r="E12" s="72">
        <v>0</v>
      </c>
      <c r="F12" s="73"/>
      <c r="G12" s="57"/>
    </row>
    <row r="13" spans="1:7" s="55" customFormat="1" ht="15.75" customHeight="1" x14ac:dyDescent="0.2">
      <c r="A13" s="18" t="s">
        <v>158</v>
      </c>
      <c r="B13" s="71" t="s">
        <v>14</v>
      </c>
      <c r="C13" s="72">
        <v>0</v>
      </c>
      <c r="D13" s="74">
        <v>0</v>
      </c>
      <c r="E13" s="72">
        <v>0</v>
      </c>
      <c r="F13" s="74">
        <v>0</v>
      </c>
      <c r="G13" s="57"/>
    </row>
    <row r="14" spans="1:7" s="78" customFormat="1" ht="18.75" customHeight="1" x14ac:dyDescent="0.2">
      <c r="A14" s="75" t="s">
        <v>159</v>
      </c>
      <c r="B14" s="58" t="s">
        <v>16</v>
      </c>
      <c r="C14" s="67">
        <v>1327007</v>
      </c>
      <c r="D14" s="76">
        <v>18986197</v>
      </c>
      <c r="E14" s="67">
        <v>1792664</v>
      </c>
      <c r="F14" s="76">
        <v>22629525</v>
      </c>
      <c r="G14" s="77"/>
    </row>
    <row r="15" spans="1:7" s="55" customFormat="1" ht="15.75" customHeight="1" x14ac:dyDescent="0.2">
      <c r="A15" s="70" t="s">
        <v>12</v>
      </c>
      <c r="B15" s="71"/>
      <c r="C15" s="72">
        <v>0</v>
      </c>
      <c r="D15" s="74">
        <v>0</v>
      </c>
      <c r="E15" s="72">
        <v>0</v>
      </c>
      <c r="F15" s="74">
        <v>0</v>
      </c>
      <c r="G15" s="57"/>
    </row>
    <row r="16" spans="1:7" s="55" customFormat="1" ht="30" customHeight="1" x14ac:dyDescent="0.2">
      <c r="A16" s="18" t="s">
        <v>160</v>
      </c>
      <c r="B16" s="71" t="s">
        <v>161</v>
      </c>
      <c r="C16" s="72">
        <v>0</v>
      </c>
      <c r="D16" s="74">
        <v>0</v>
      </c>
      <c r="E16" s="72">
        <v>0</v>
      </c>
      <c r="F16" s="74">
        <v>0</v>
      </c>
      <c r="G16" s="57"/>
    </row>
    <row r="17" spans="1:7" s="55" customFormat="1" ht="23.25" customHeight="1" x14ac:dyDescent="0.2">
      <c r="A17" s="70" t="s">
        <v>12</v>
      </c>
      <c r="B17" s="71"/>
      <c r="C17" s="72">
        <v>0</v>
      </c>
      <c r="D17" s="74">
        <v>0</v>
      </c>
      <c r="E17" s="72">
        <v>0</v>
      </c>
      <c r="F17" s="74">
        <v>0</v>
      </c>
      <c r="G17" s="57"/>
    </row>
    <row r="18" spans="1:7" s="55" customFormat="1" ht="30.75" customHeight="1" x14ac:dyDescent="0.2">
      <c r="A18" s="18" t="s">
        <v>162</v>
      </c>
      <c r="B18" s="71" t="s">
        <v>163</v>
      </c>
      <c r="C18" s="72">
        <v>0</v>
      </c>
      <c r="D18" s="74">
        <v>0</v>
      </c>
      <c r="E18" s="72">
        <v>0</v>
      </c>
      <c r="F18" s="74">
        <v>0</v>
      </c>
      <c r="G18" s="57"/>
    </row>
    <row r="19" spans="1:7" s="55" customFormat="1" ht="24" customHeight="1" x14ac:dyDescent="0.2">
      <c r="A19" s="18" t="s">
        <v>164</v>
      </c>
      <c r="B19" s="71" t="s">
        <v>165</v>
      </c>
      <c r="C19" s="72">
        <v>0</v>
      </c>
      <c r="D19" s="74">
        <v>0</v>
      </c>
      <c r="E19" s="72">
        <v>0</v>
      </c>
      <c r="F19" s="74">
        <v>0</v>
      </c>
      <c r="G19" s="57"/>
    </row>
    <row r="20" spans="1:7" s="55" customFormat="1" ht="36" customHeight="1" x14ac:dyDescent="0.2">
      <c r="A20" s="18" t="s">
        <v>166</v>
      </c>
      <c r="B20" s="79" t="s">
        <v>167</v>
      </c>
      <c r="C20" s="72">
        <v>1327007</v>
      </c>
      <c r="D20" s="74">
        <v>18986197</v>
      </c>
      <c r="E20" s="72">
        <v>1792664</v>
      </c>
      <c r="F20" s="74">
        <v>22629525</v>
      </c>
      <c r="G20" s="69"/>
    </row>
    <row r="21" spans="1:7" s="55" customFormat="1" ht="18" customHeight="1" x14ac:dyDescent="0.2">
      <c r="A21" s="18" t="s">
        <v>168</v>
      </c>
      <c r="B21" s="79"/>
      <c r="C21" s="72">
        <v>0</v>
      </c>
      <c r="D21" s="74">
        <v>0</v>
      </c>
      <c r="E21" s="72">
        <v>0</v>
      </c>
      <c r="F21" s="74">
        <v>0</v>
      </c>
      <c r="G21" s="57"/>
    </row>
    <row r="22" spans="1:7" s="55" customFormat="1" ht="42" customHeight="1" x14ac:dyDescent="0.2">
      <c r="A22" s="18" t="s">
        <v>169</v>
      </c>
      <c r="B22" s="71" t="s">
        <v>170</v>
      </c>
      <c r="C22" s="72">
        <v>95823</v>
      </c>
      <c r="D22" s="74">
        <v>1435478</v>
      </c>
      <c r="E22" s="72">
        <v>14581</v>
      </c>
      <c r="F22" s="74">
        <v>1018238</v>
      </c>
      <c r="G22" s="69"/>
    </row>
    <row r="23" spans="1:7" s="55" customFormat="1" ht="31.5" customHeight="1" x14ac:dyDescent="0.2">
      <c r="A23" s="18" t="s">
        <v>171</v>
      </c>
      <c r="B23" s="71" t="s">
        <v>172</v>
      </c>
      <c r="C23" s="72">
        <v>0</v>
      </c>
      <c r="D23" s="74">
        <v>0</v>
      </c>
      <c r="E23" s="72">
        <v>0</v>
      </c>
      <c r="F23" s="74">
        <v>0</v>
      </c>
      <c r="G23" s="57"/>
    </row>
    <row r="24" spans="1:7" s="55" customFormat="1" ht="29.25" customHeight="1" x14ac:dyDescent="0.2">
      <c r="A24" s="18" t="s">
        <v>173</v>
      </c>
      <c r="B24" s="71" t="s">
        <v>174</v>
      </c>
      <c r="C24" s="72">
        <v>0</v>
      </c>
      <c r="D24" s="74">
        <v>0</v>
      </c>
      <c r="E24" s="72">
        <v>0</v>
      </c>
      <c r="F24" s="74">
        <v>0</v>
      </c>
      <c r="G24" s="57"/>
    </row>
    <row r="25" spans="1:7" s="55" customFormat="1" ht="21.75" customHeight="1" x14ac:dyDescent="0.2">
      <c r="A25" s="18" t="s">
        <v>168</v>
      </c>
      <c r="B25" s="71"/>
      <c r="C25" s="72">
        <v>0</v>
      </c>
      <c r="D25" s="74">
        <v>0</v>
      </c>
      <c r="E25" s="72">
        <v>0</v>
      </c>
      <c r="F25" s="74">
        <v>0</v>
      </c>
      <c r="G25" s="57"/>
    </row>
    <row r="26" spans="1:7" s="55" customFormat="1" ht="30" customHeight="1" x14ac:dyDescent="0.2">
      <c r="A26" s="18" t="s">
        <v>175</v>
      </c>
      <c r="B26" s="71" t="s">
        <v>176</v>
      </c>
      <c r="C26" s="72">
        <v>0</v>
      </c>
      <c r="D26" s="74">
        <v>0</v>
      </c>
      <c r="E26" s="72">
        <v>0</v>
      </c>
      <c r="F26" s="74">
        <v>0</v>
      </c>
      <c r="G26" s="57"/>
    </row>
    <row r="27" spans="1:7" s="55" customFormat="1" ht="18" customHeight="1" x14ac:dyDescent="0.2">
      <c r="A27" s="18" t="s">
        <v>177</v>
      </c>
      <c r="B27" s="71" t="s">
        <v>18</v>
      </c>
      <c r="C27" s="72">
        <v>14746</v>
      </c>
      <c r="D27" s="74">
        <v>70457</v>
      </c>
      <c r="E27" s="72">
        <v>1877</v>
      </c>
      <c r="F27" s="74">
        <v>95398</v>
      </c>
      <c r="G27" s="69"/>
    </row>
    <row r="28" spans="1:7" s="55" customFormat="1" ht="17.25" customHeight="1" x14ac:dyDescent="0.2">
      <c r="A28" s="18" t="s">
        <v>178</v>
      </c>
      <c r="B28" s="71" t="s">
        <v>179</v>
      </c>
      <c r="C28" s="72">
        <v>8230</v>
      </c>
      <c r="D28" s="74">
        <v>111765</v>
      </c>
      <c r="E28" s="72">
        <v>1429</v>
      </c>
      <c r="F28" s="74">
        <v>66497</v>
      </c>
      <c r="G28" s="69"/>
    </row>
    <row r="29" spans="1:7" s="82" customFormat="1" ht="18" customHeight="1" x14ac:dyDescent="0.25">
      <c r="A29" s="65" t="s">
        <v>180</v>
      </c>
      <c r="B29" s="58" t="s">
        <v>181</v>
      </c>
      <c r="C29" s="80">
        <v>378639</v>
      </c>
      <c r="D29" s="80">
        <v>6625432</v>
      </c>
      <c r="E29" s="80">
        <v>602843</v>
      </c>
      <c r="F29" s="80">
        <v>10965041</v>
      </c>
      <c r="G29" s="81"/>
    </row>
    <row r="30" spans="1:7" s="55" customFormat="1" ht="18.75" customHeight="1" x14ac:dyDescent="0.2">
      <c r="A30" s="70" t="s">
        <v>12</v>
      </c>
      <c r="B30" s="71"/>
      <c r="C30" s="72">
        <v>0</v>
      </c>
      <c r="D30" s="74">
        <v>0</v>
      </c>
      <c r="E30" s="72">
        <v>0</v>
      </c>
      <c r="F30" s="74"/>
      <c r="G30" s="57"/>
    </row>
    <row r="31" spans="1:7" s="55" customFormat="1" ht="18.75" customHeight="1" x14ac:dyDescent="0.2">
      <c r="A31" s="18" t="s">
        <v>182</v>
      </c>
      <c r="B31" s="71" t="s">
        <v>183</v>
      </c>
      <c r="C31" s="72">
        <v>0</v>
      </c>
      <c r="D31" s="74">
        <v>0</v>
      </c>
      <c r="E31" s="72">
        <v>0</v>
      </c>
      <c r="F31" s="74">
        <v>0</v>
      </c>
      <c r="G31" s="57"/>
    </row>
    <row r="32" spans="1:7" s="55" customFormat="1" ht="18.75" customHeight="1" x14ac:dyDescent="0.2">
      <c r="A32" s="70" t="s">
        <v>12</v>
      </c>
      <c r="B32" s="71"/>
      <c r="C32" s="72">
        <v>0</v>
      </c>
      <c r="D32" s="74">
        <v>0</v>
      </c>
      <c r="E32" s="72">
        <v>0</v>
      </c>
      <c r="F32" s="74">
        <v>0</v>
      </c>
      <c r="G32" s="57"/>
    </row>
    <row r="33" spans="1:7" s="55" customFormat="1" ht="18.75" customHeight="1" x14ac:dyDescent="0.2">
      <c r="A33" s="83" t="s">
        <v>42</v>
      </c>
      <c r="B33" s="71" t="s">
        <v>184</v>
      </c>
      <c r="C33" s="72">
        <v>0</v>
      </c>
      <c r="D33" s="74">
        <v>0</v>
      </c>
      <c r="E33" s="72">
        <v>0</v>
      </c>
      <c r="F33" s="74"/>
      <c r="G33" s="57"/>
    </row>
    <row r="34" spans="1:7" s="55" customFormat="1" ht="18.75" customHeight="1" x14ac:dyDescent="0.2">
      <c r="A34" s="18" t="s">
        <v>44</v>
      </c>
      <c r="B34" s="71" t="s">
        <v>185</v>
      </c>
      <c r="C34" s="72">
        <v>0</v>
      </c>
      <c r="D34" s="74">
        <v>0</v>
      </c>
      <c r="E34" s="72">
        <v>0</v>
      </c>
      <c r="F34" s="74">
        <v>0</v>
      </c>
      <c r="G34" s="69"/>
    </row>
    <row r="35" spans="1:7" s="55" customFormat="1" ht="18.75" customHeight="1" x14ac:dyDescent="0.2">
      <c r="A35" s="18" t="s">
        <v>46</v>
      </c>
      <c r="B35" s="71" t="s">
        <v>186</v>
      </c>
      <c r="C35" s="72">
        <v>0</v>
      </c>
      <c r="D35" s="74">
        <v>0</v>
      </c>
      <c r="E35" s="72">
        <v>0</v>
      </c>
      <c r="F35" s="74">
        <v>0</v>
      </c>
      <c r="G35" s="69"/>
    </row>
    <row r="36" spans="1:7" s="55" customFormat="1" ht="18.75" customHeight="1" x14ac:dyDescent="0.2">
      <c r="A36" s="18" t="s">
        <v>48</v>
      </c>
      <c r="B36" s="71" t="s">
        <v>187</v>
      </c>
      <c r="C36" s="72">
        <v>0</v>
      </c>
      <c r="D36" s="74">
        <v>2017412</v>
      </c>
      <c r="E36" s="72">
        <v>79917</v>
      </c>
      <c r="F36" s="74">
        <v>3938909</v>
      </c>
      <c r="G36" s="57"/>
    </row>
    <row r="37" spans="1:7" s="55" customFormat="1" ht="18.75" customHeight="1" x14ac:dyDescent="0.2">
      <c r="A37" s="18" t="s">
        <v>52</v>
      </c>
      <c r="B37" s="71" t="s">
        <v>188</v>
      </c>
      <c r="C37" s="72">
        <v>58390</v>
      </c>
      <c r="D37" s="74">
        <v>84891</v>
      </c>
      <c r="E37" s="72">
        <v>65880</v>
      </c>
      <c r="F37" s="74">
        <v>138880</v>
      </c>
      <c r="G37" s="69"/>
    </row>
    <row r="38" spans="1:7" s="55" customFormat="1" ht="18.75" customHeight="1" x14ac:dyDescent="0.2">
      <c r="A38" s="18" t="s">
        <v>50</v>
      </c>
      <c r="B38" s="71" t="s">
        <v>189</v>
      </c>
      <c r="C38" s="72">
        <v>306316</v>
      </c>
      <c r="D38" s="74">
        <v>4305386</v>
      </c>
      <c r="E38" s="72">
        <v>440628</v>
      </c>
      <c r="F38" s="74">
        <v>6692534</v>
      </c>
      <c r="G38" s="69"/>
    </row>
    <row r="39" spans="1:7" s="55" customFormat="1" ht="18.75" customHeight="1" x14ac:dyDescent="0.2">
      <c r="A39" s="18" t="s">
        <v>54</v>
      </c>
      <c r="B39" s="71" t="s">
        <v>190</v>
      </c>
      <c r="C39" s="72">
        <v>13933</v>
      </c>
      <c r="D39" s="74">
        <v>217743</v>
      </c>
      <c r="E39" s="72">
        <v>16418</v>
      </c>
      <c r="F39" s="74">
        <v>194718</v>
      </c>
      <c r="G39" s="69"/>
    </row>
    <row r="40" spans="1:7" s="55" customFormat="1" ht="18.75" customHeight="1" x14ac:dyDescent="0.2">
      <c r="A40" s="18" t="s">
        <v>191</v>
      </c>
      <c r="B40" s="71" t="s">
        <v>192</v>
      </c>
      <c r="C40" s="72">
        <v>0</v>
      </c>
      <c r="D40" s="74">
        <v>0</v>
      </c>
      <c r="E40" s="72">
        <v>0</v>
      </c>
      <c r="F40" s="74">
        <v>0</v>
      </c>
      <c r="G40" s="69"/>
    </row>
    <row r="41" spans="1:7" s="55" customFormat="1" ht="18.75" customHeight="1" x14ac:dyDescent="0.2">
      <c r="A41" s="18" t="s">
        <v>56</v>
      </c>
      <c r="B41" s="71" t="s">
        <v>193</v>
      </c>
      <c r="C41" s="72">
        <v>0</v>
      </c>
      <c r="D41" s="74">
        <v>0</v>
      </c>
      <c r="E41" s="72">
        <v>0</v>
      </c>
      <c r="F41" s="74">
        <v>0</v>
      </c>
      <c r="G41" s="57"/>
    </row>
    <row r="42" spans="1:7" s="55" customFormat="1" ht="18.75" customHeight="1" x14ac:dyDescent="0.2">
      <c r="A42" s="18" t="s">
        <v>58</v>
      </c>
      <c r="B42" s="71" t="s">
        <v>194</v>
      </c>
      <c r="C42" s="72">
        <v>0</v>
      </c>
      <c r="D42" s="74">
        <v>0</v>
      </c>
      <c r="E42" s="72">
        <v>0</v>
      </c>
      <c r="F42" s="74">
        <v>0</v>
      </c>
      <c r="G42" s="57"/>
    </row>
    <row r="43" spans="1:7" s="55" customFormat="1" ht="18.75" customHeight="1" x14ac:dyDescent="0.2">
      <c r="A43" s="70" t="s">
        <v>195</v>
      </c>
      <c r="B43" s="71" t="s">
        <v>196</v>
      </c>
      <c r="C43" s="72">
        <v>4669318</v>
      </c>
      <c r="D43" s="74">
        <v>13355702</v>
      </c>
      <c r="E43" s="72">
        <v>369616</v>
      </c>
      <c r="F43" s="74">
        <v>9406533</v>
      </c>
      <c r="G43" s="69"/>
    </row>
    <row r="44" spans="1:7" s="55" customFormat="1" ht="43.5" customHeight="1" x14ac:dyDescent="0.2">
      <c r="A44" s="70" t="s">
        <v>197</v>
      </c>
      <c r="B44" s="62" t="s">
        <v>198</v>
      </c>
      <c r="C44" s="72">
        <v>-12716270</v>
      </c>
      <c r="D44" s="74">
        <v>25332042</v>
      </c>
      <c r="E44" s="72">
        <v>3337680</v>
      </c>
      <c r="F44" s="74">
        <v>34875587</v>
      </c>
      <c r="G44" s="69"/>
    </row>
    <row r="45" spans="1:7" s="55" customFormat="1" ht="19.5" customHeight="1" x14ac:dyDescent="0.2">
      <c r="A45" s="84" t="s">
        <v>199</v>
      </c>
      <c r="B45" s="62" t="s">
        <v>200</v>
      </c>
      <c r="C45" s="72">
        <v>28729</v>
      </c>
      <c r="D45" s="74">
        <v>402306</v>
      </c>
      <c r="E45" s="72">
        <v>25020</v>
      </c>
      <c r="F45" s="74">
        <v>710251</v>
      </c>
      <c r="G45" s="57"/>
    </row>
    <row r="46" spans="1:7" s="55" customFormat="1" ht="19.5" customHeight="1" x14ac:dyDescent="0.2">
      <c r="A46" s="84" t="s">
        <v>201</v>
      </c>
      <c r="B46" s="62" t="s">
        <v>202</v>
      </c>
      <c r="C46" s="72">
        <v>-1473487</v>
      </c>
      <c r="D46" s="74">
        <v>-2659908</v>
      </c>
      <c r="E46" s="72">
        <v>580342</v>
      </c>
      <c r="F46" s="74">
        <v>10690091</v>
      </c>
      <c r="G46" s="69"/>
    </row>
    <row r="47" spans="1:7" s="55" customFormat="1" ht="19.5" customHeight="1" x14ac:dyDescent="0.2">
      <c r="A47" s="84" t="s">
        <v>203</v>
      </c>
      <c r="B47" s="62" t="s">
        <v>204</v>
      </c>
      <c r="C47" s="72">
        <v>0</v>
      </c>
      <c r="D47" s="74">
        <v>0</v>
      </c>
      <c r="E47" s="72">
        <v>0</v>
      </c>
      <c r="F47" s="74">
        <v>0</v>
      </c>
      <c r="G47" s="57"/>
    </row>
    <row r="48" spans="1:7" s="55" customFormat="1" ht="17.25" customHeight="1" x14ac:dyDescent="0.2">
      <c r="A48" s="84" t="s">
        <v>205</v>
      </c>
      <c r="B48" s="62" t="s">
        <v>206</v>
      </c>
      <c r="C48" s="72">
        <v>28332</v>
      </c>
      <c r="D48" s="74">
        <v>93694</v>
      </c>
      <c r="E48" s="72">
        <v>1</v>
      </c>
      <c r="F48" s="74">
        <v>3703</v>
      </c>
      <c r="G48" s="69"/>
    </row>
    <row r="49" spans="1:7" s="55" customFormat="1" ht="18" customHeight="1" x14ac:dyDescent="0.2">
      <c r="A49" s="70" t="s">
        <v>207</v>
      </c>
      <c r="B49" s="62" t="s">
        <v>208</v>
      </c>
      <c r="C49" s="72">
        <v>0</v>
      </c>
      <c r="D49" s="74">
        <v>0</v>
      </c>
      <c r="E49" s="72">
        <v>0</v>
      </c>
      <c r="F49" s="74">
        <v>0</v>
      </c>
      <c r="G49" s="57"/>
    </row>
    <row r="50" spans="1:7" s="55" customFormat="1" ht="18.75" customHeight="1" x14ac:dyDescent="0.2">
      <c r="A50" s="65" t="s">
        <v>209</v>
      </c>
      <c r="B50" s="66" t="s">
        <v>210</v>
      </c>
      <c r="C50" s="67">
        <v>1160029</v>
      </c>
      <c r="D50" s="68">
        <v>8142135</v>
      </c>
      <c r="E50" s="67">
        <v>350170</v>
      </c>
      <c r="F50" s="68">
        <v>2392429</v>
      </c>
      <c r="G50" s="57"/>
    </row>
    <row r="51" spans="1:7" s="55" customFormat="1" ht="14.25" customHeight="1" x14ac:dyDescent="0.2">
      <c r="A51" s="85" t="s">
        <v>12</v>
      </c>
      <c r="B51" s="71"/>
      <c r="C51" s="72">
        <v>0</v>
      </c>
      <c r="D51" s="74">
        <v>0</v>
      </c>
      <c r="E51" s="72">
        <v>0</v>
      </c>
      <c r="F51" s="74"/>
      <c r="G51" s="57"/>
    </row>
    <row r="52" spans="1:7" s="55" customFormat="1" ht="19.5" customHeight="1" x14ac:dyDescent="0.2">
      <c r="A52" s="18" t="s">
        <v>211</v>
      </c>
      <c r="B52" s="79" t="s">
        <v>212</v>
      </c>
      <c r="C52" s="72">
        <v>0</v>
      </c>
      <c r="D52" s="74">
        <v>0</v>
      </c>
      <c r="E52" s="72">
        <v>0</v>
      </c>
      <c r="F52" s="74">
        <v>0</v>
      </c>
      <c r="G52" s="57"/>
    </row>
    <row r="53" spans="1:7" s="55" customFormat="1" ht="19.5" customHeight="1" x14ac:dyDescent="0.2">
      <c r="A53" s="18" t="s">
        <v>213</v>
      </c>
      <c r="B53" s="71" t="s">
        <v>214</v>
      </c>
      <c r="C53" s="72">
        <v>0</v>
      </c>
      <c r="D53" s="74">
        <v>0</v>
      </c>
      <c r="E53" s="72">
        <v>0</v>
      </c>
      <c r="F53" s="74">
        <v>0</v>
      </c>
      <c r="G53" s="57"/>
    </row>
    <row r="54" spans="1:7" s="55" customFormat="1" ht="19.5" customHeight="1" x14ac:dyDescent="0.2">
      <c r="A54" s="18" t="s">
        <v>215</v>
      </c>
      <c r="B54" s="71" t="s">
        <v>216</v>
      </c>
      <c r="C54" s="72">
        <v>0</v>
      </c>
      <c r="D54" s="74">
        <v>0</v>
      </c>
      <c r="E54" s="72">
        <v>0</v>
      </c>
      <c r="F54" s="74">
        <v>0</v>
      </c>
      <c r="G54" s="57"/>
    </row>
    <row r="55" spans="1:7" s="55" customFormat="1" ht="19.5" customHeight="1" x14ac:dyDescent="0.2">
      <c r="A55" s="18" t="s">
        <v>217</v>
      </c>
      <c r="B55" s="71" t="s">
        <v>218</v>
      </c>
      <c r="C55" s="72">
        <v>1160029</v>
      </c>
      <c r="D55" s="74">
        <v>8142135</v>
      </c>
      <c r="E55" s="72">
        <v>350170</v>
      </c>
      <c r="F55" s="74">
        <v>2392429</v>
      </c>
      <c r="G55" s="57"/>
    </row>
    <row r="56" spans="1:7" s="55" customFormat="1" ht="27.75" customHeight="1" x14ac:dyDescent="0.2">
      <c r="A56" s="70" t="s">
        <v>219</v>
      </c>
      <c r="B56" s="62" t="s">
        <v>220</v>
      </c>
      <c r="C56" s="72">
        <v>37660</v>
      </c>
      <c r="D56" s="74">
        <v>568031</v>
      </c>
      <c r="E56" s="72">
        <v>59446</v>
      </c>
      <c r="F56" s="74">
        <v>2817838</v>
      </c>
      <c r="G56" s="69"/>
    </row>
    <row r="57" spans="1:7" s="55" customFormat="1" ht="19.5" customHeight="1" x14ac:dyDescent="0.2">
      <c r="A57" s="18" t="s">
        <v>221</v>
      </c>
      <c r="B57" s="62" t="s">
        <v>222</v>
      </c>
      <c r="C57" s="72">
        <v>171</v>
      </c>
      <c r="D57" s="74">
        <v>343747</v>
      </c>
      <c r="E57" s="72">
        <v>59492</v>
      </c>
      <c r="F57" s="74">
        <v>420600</v>
      </c>
      <c r="G57" s="69"/>
    </row>
    <row r="58" spans="1:7" s="55" customFormat="1" ht="19.5" customHeight="1" x14ac:dyDescent="0.2">
      <c r="A58" s="86" t="s">
        <v>223</v>
      </c>
      <c r="B58" s="66" t="s">
        <v>224</v>
      </c>
      <c r="C58" s="87">
        <f>C11+C29+C44+C45+C46+C47+C48+C49+C50+C56+C57+C43</f>
        <v>-6536896</v>
      </c>
      <c r="D58" s="87">
        <f>D11+D29+D44+D45+D46+D47+D48+D49+D50+D56+D57+D43</f>
        <v>71371600</v>
      </c>
      <c r="E58" s="87">
        <f>E11+E29+E44+E45+E46+E47+E48+E49+E50+E56+E57+E43</f>
        <v>7180580</v>
      </c>
      <c r="F58" s="87">
        <f>F11+F29+F44+F45+F46+F47+F48+F49+F50+F56+F57+F43</f>
        <v>95073493</v>
      </c>
      <c r="G58" s="69"/>
    </row>
    <row r="59" spans="1:7" s="78" customFormat="1" ht="20.25" customHeight="1" x14ac:dyDescent="0.2">
      <c r="A59" s="86" t="s">
        <v>225</v>
      </c>
      <c r="B59" s="66" t="s">
        <v>226</v>
      </c>
      <c r="C59" s="67">
        <v>1689718</v>
      </c>
      <c r="D59" s="68">
        <v>20060024</v>
      </c>
      <c r="E59" s="67">
        <v>2198634</v>
      </c>
      <c r="F59" s="68">
        <v>24936852</v>
      </c>
      <c r="G59" s="77"/>
    </row>
    <row r="60" spans="1:7" s="55" customFormat="1" ht="20.25" customHeight="1" x14ac:dyDescent="0.2">
      <c r="A60" s="85" t="s">
        <v>12</v>
      </c>
      <c r="B60" s="71"/>
      <c r="C60" s="72">
        <v>0</v>
      </c>
      <c r="D60" s="74">
        <v>0</v>
      </c>
      <c r="E60" s="72">
        <v>0</v>
      </c>
      <c r="F60" s="74"/>
      <c r="G60" s="57"/>
    </row>
    <row r="61" spans="1:7" s="55" customFormat="1" ht="20.25" customHeight="1" x14ac:dyDescent="0.2">
      <c r="A61" s="18" t="s">
        <v>227</v>
      </c>
      <c r="B61" s="71" t="s">
        <v>228</v>
      </c>
      <c r="C61" s="72">
        <v>0</v>
      </c>
      <c r="D61" s="74">
        <v>0</v>
      </c>
      <c r="E61" s="72">
        <v>0</v>
      </c>
      <c r="F61" s="74">
        <v>0</v>
      </c>
      <c r="G61" s="69"/>
    </row>
    <row r="62" spans="1:7" s="55" customFormat="1" ht="20.25" customHeight="1" x14ac:dyDescent="0.2">
      <c r="A62" s="18" t="s">
        <v>229</v>
      </c>
      <c r="B62" s="71" t="s">
        <v>230</v>
      </c>
      <c r="C62" s="72">
        <v>0</v>
      </c>
      <c r="D62" s="74">
        <v>0</v>
      </c>
      <c r="E62" s="72">
        <v>0</v>
      </c>
      <c r="F62" s="74">
        <v>0</v>
      </c>
      <c r="G62" s="69"/>
    </row>
    <row r="63" spans="1:7" s="55" customFormat="1" ht="20.25" customHeight="1" x14ac:dyDescent="0.2">
      <c r="A63" s="18" t="s">
        <v>231</v>
      </c>
      <c r="B63" s="71" t="s">
        <v>232</v>
      </c>
      <c r="C63" s="72">
        <v>1564766</v>
      </c>
      <c r="D63" s="74">
        <v>18703901</v>
      </c>
      <c r="E63" s="72">
        <v>2044856</v>
      </c>
      <c r="F63" s="74">
        <v>24176707</v>
      </c>
      <c r="G63" s="69"/>
    </row>
    <row r="64" spans="1:7" s="55" customFormat="1" ht="20.25" customHeight="1" x14ac:dyDescent="0.2">
      <c r="A64" s="18" t="s">
        <v>233</v>
      </c>
      <c r="B64" s="71" t="s">
        <v>234</v>
      </c>
      <c r="C64" s="72">
        <v>124952</v>
      </c>
      <c r="D64" s="74">
        <v>1356123</v>
      </c>
      <c r="E64" s="72">
        <v>153778</v>
      </c>
      <c r="F64" s="74">
        <v>760145</v>
      </c>
      <c r="G64" s="69"/>
    </row>
    <row r="65" spans="1:7" s="55" customFormat="1" ht="20.25" customHeight="1" x14ac:dyDescent="0.2">
      <c r="A65" s="86" t="s">
        <v>235</v>
      </c>
      <c r="B65" s="66" t="s">
        <v>236</v>
      </c>
      <c r="C65" s="67">
        <v>62561</v>
      </c>
      <c r="D65" s="68">
        <v>1118321</v>
      </c>
      <c r="E65" s="67">
        <v>134111</v>
      </c>
      <c r="F65" s="68">
        <v>1552559</v>
      </c>
      <c r="G65" s="69"/>
    </row>
    <row r="66" spans="1:7" s="55" customFormat="1" ht="18" customHeight="1" x14ac:dyDescent="0.2">
      <c r="A66" s="85" t="s">
        <v>12</v>
      </c>
      <c r="B66" s="71"/>
      <c r="C66" s="72">
        <v>0</v>
      </c>
      <c r="D66" s="74">
        <v>0</v>
      </c>
      <c r="E66" s="72">
        <v>0</v>
      </c>
      <c r="F66" s="74"/>
      <c r="G66" s="57"/>
    </row>
    <row r="67" spans="1:7" s="55" customFormat="1" ht="18" customHeight="1" x14ac:dyDescent="0.2">
      <c r="A67" s="18" t="s">
        <v>237</v>
      </c>
      <c r="B67" s="71" t="s">
        <v>238</v>
      </c>
      <c r="C67" s="72">
        <v>0</v>
      </c>
      <c r="D67" s="74">
        <v>0</v>
      </c>
      <c r="E67" s="72">
        <v>0</v>
      </c>
      <c r="F67" s="74"/>
      <c r="G67" s="57"/>
    </row>
    <row r="68" spans="1:7" s="55" customFormat="1" ht="18" customHeight="1" x14ac:dyDescent="0.2">
      <c r="A68" s="18" t="s">
        <v>239</v>
      </c>
      <c r="B68" s="71" t="s">
        <v>240</v>
      </c>
      <c r="C68" s="72">
        <v>549</v>
      </c>
      <c r="D68" s="74">
        <v>17316</v>
      </c>
      <c r="E68" s="72">
        <v>1514</v>
      </c>
      <c r="F68" s="74">
        <v>-27572</v>
      </c>
      <c r="G68" s="57"/>
    </row>
    <row r="69" spans="1:7" s="55" customFormat="1" ht="18" customHeight="1" x14ac:dyDescent="0.2">
      <c r="A69" s="18" t="s">
        <v>241</v>
      </c>
      <c r="B69" s="71" t="s">
        <v>242</v>
      </c>
      <c r="C69" s="72">
        <v>47881</v>
      </c>
      <c r="D69" s="74">
        <v>913853</v>
      </c>
      <c r="E69" s="72">
        <v>121236</v>
      </c>
      <c r="F69" s="74">
        <v>1406804</v>
      </c>
      <c r="G69" s="57"/>
    </row>
    <row r="70" spans="1:7" s="55" customFormat="1" ht="18" customHeight="1" x14ac:dyDescent="0.2">
      <c r="A70" s="18" t="s">
        <v>243</v>
      </c>
      <c r="B70" s="71" t="s">
        <v>244</v>
      </c>
      <c r="C70" s="72">
        <v>0</v>
      </c>
      <c r="D70" s="74">
        <v>0</v>
      </c>
      <c r="E70" s="72">
        <v>0</v>
      </c>
      <c r="F70" s="74">
        <v>0</v>
      </c>
      <c r="G70" s="57"/>
    </row>
    <row r="71" spans="1:7" s="55" customFormat="1" ht="18" customHeight="1" x14ac:dyDescent="0.2">
      <c r="A71" s="18" t="s">
        <v>245</v>
      </c>
      <c r="B71" s="71" t="s">
        <v>246</v>
      </c>
      <c r="C71" s="72">
        <v>0</v>
      </c>
      <c r="D71" s="74">
        <v>308</v>
      </c>
      <c r="E71" s="72">
        <v>0</v>
      </c>
      <c r="F71" s="74">
        <v>0</v>
      </c>
      <c r="G71" s="57"/>
    </row>
    <row r="72" spans="1:7" s="55" customFormat="1" ht="18" customHeight="1" x14ac:dyDescent="0.2">
      <c r="A72" s="18" t="s">
        <v>247</v>
      </c>
      <c r="B72" s="71" t="s">
        <v>248</v>
      </c>
      <c r="C72" s="72">
        <v>14131</v>
      </c>
      <c r="D72" s="74">
        <v>186844</v>
      </c>
      <c r="E72" s="72">
        <v>11361</v>
      </c>
      <c r="F72" s="74">
        <v>173327</v>
      </c>
      <c r="G72" s="57"/>
    </row>
    <row r="73" spans="1:7" s="78" customFormat="1" ht="19.5" customHeight="1" x14ac:dyDescent="0.2">
      <c r="A73" s="65" t="s">
        <v>249</v>
      </c>
      <c r="B73" s="66" t="s">
        <v>250</v>
      </c>
      <c r="C73" s="72">
        <v>0</v>
      </c>
      <c r="D73" s="74">
        <v>0</v>
      </c>
      <c r="E73" s="72">
        <v>0</v>
      </c>
      <c r="F73" s="74">
        <v>0</v>
      </c>
      <c r="G73" s="88"/>
    </row>
    <row r="74" spans="1:7" s="55" customFormat="1" ht="19.5" customHeight="1" x14ac:dyDescent="0.2">
      <c r="A74" s="70" t="s">
        <v>12</v>
      </c>
      <c r="B74" s="71"/>
      <c r="C74" s="72">
        <v>0</v>
      </c>
      <c r="D74" s="74">
        <v>0</v>
      </c>
      <c r="E74" s="72">
        <v>0</v>
      </c>
      <c r="F74" s="89"/>
      <c r="G74" s="57"/>
    </row>
    <row r="75" spans="1:7" s="55" customFormat="1" ht="19.5" customHeight="1" x14ac:dyDescent="0.2">
      <c r="A75" s="18" t="s">
        <v>251</v>
      </c>
      <c r="B75" s="71" t="s">
        <v>41</v>
      </c>
      <c r="C75" s="72">
        <v>0</v>
      </c>
      <c r="D75" s="74">
        <v>0</v>
      </c>
      <c r="E75" s="72">
        <v>0</v>
      </c>
      <c r="F75" s="89"/>
      <c r="G75" s="57"/>
    </row>
    <row r="76" spans="1:7" s="55" customFormat="1" ht="19.5" customHeight="1" x14ac:dyDescent="0.2">
      <c r="A76" s="18" t="s">
        <v>252</v>
      </c>
      <c r="B76" s="71" t="s">
        <v>47</v>
      </c>
      <c r="C76" s="72">
        <v>0</v>
      </c>
      <c r="D76" s="74">
        <v>0</v>
      </c>
      <c r="E76" s="72">
        <v>0</v>
      </c>
      <c r="F76" s="89"/>
      <c r="G76" s="57"/>
    </row>
    <row r="77" spans="1:7" s="55" customFormat="1" ht="19.5" customHeight="1" x14ac:dyDescent="0.2">
      <c r="A77" s="18" t="s">
        <v>253</v>
      </c>
      <c r="B77" s="71" t="s">
        <v>49</v>
      </c>
      <c r="C77" s="72">
        <v>0</v>
      </c>
      <c r="D77" s="74">
        <v>0</v>
      </c>
      <c r="E77" s="72">
        <v>0</v>
      </c>
      <c r="F77" s="89"/>
      <c r="G77" s="57"/>
    </row>
    <row r="78" spans="1:7" s="55" customFormat="1" ht="19.5" customHeight="1" x14ac:dyDescent="0.2">
      <c r="A78" s="18" t="s">
        <v>254</v>
      </c>
      <c r="B78" s="71" t="s">
        <v>51</v>
      </c>
      <c r="C78" s="72">
        <v>0</v>
      </c>
      <c r="D78" s="74">
        <v>0</v>
      </c>
      <c r="E78" s="72">
        <v>0</v>
      </c>
      <c r="F78" s="89"/>
      <c r="G78" s="57"/>
    </row>
    <row r="79" spans="1:7" s="55" customFormat="1" ht="19.5" customHeight="1" x14ac:dyDescent="0.2">
      <c r="A79" s="18" t="s">
        <v>255</v>
      </c>
      <c r="B79" s="71" t="s">
        <v>53</v>
      </c>
      <c r="C79" s="72">
        <v>0</v>
      </c>
      <c r="D79" s="74">
        <v>0</v>
      </c>
      <c r="E79" s="72">
        <v>0</v>
      </c>
      <c r="F79" s="89"/>
      <c r="G79" s="57"/>
    </row>
    <row r="80" spans="1:7" s="55" customFormat="1" ht="19.5" customHeight="1" x14ac:dyDescent="0.2">
      <c r="A80" s="70" t="s">
        <v>256</v>
      </c>
      <c r="B80" s="62" t="s">
        <v>257</v>
      </c>
      <c r="C80" s="72">
        <v>1421431</v>
      </c>
      <c r="D80" s="74">
        <v>5296083</v>
      </c>
      <c r="E80" s="72">
        <v>94640</v>
      </c>
      <c r="F80" s="74">
        <v>2390704</v>
      </c>
      <c r="G80" s="69"/>
    </row>
    <row r="81" spans="1:7" s="55" customFormat="1" ht="39" customHeight="1" x14ac:dyDescent="0.2">
      <c r="A81" s="70" t="s">
        <v>258</v>
      </c>
      <c r="B81" s="62" t="s">
        <v>259</v>
      </c>
      <c r="C81" s="72">
        <v>-10836864</v>
      </c>
      <c r="D81" s="74">
        <v>21650529</v>
      </c>
      <c r="E81" s="72">
        <v>2446231</v>
      </c>
      <c r="F81" s="74">
        <v>29658006</v>
      </c>
      <c r="G81" s="69"/>
    </row>
    <row r="82" spans="1:7" s="55" customFormat="1" ht="19.5" customHeight="1" x14ac:dyDescent="0.2">
      <c r="A82" s="70" t="s">
        <v>260</v>
      </c>
      <c r="B82" s="62" t="s">
        <v>261</v>
      </c>
      <c r="C82" s="72">
        <v>18366</v>
      </c>
      <c r="D82" s="74">
        <v>314406</v>
      </c>
      <c r="E82" s="72">
        <v>23944</v>
      </c>
      <c r="F82" s="74">
        <v>445903</v>
      </c>
      <c r="G82" s="69"/>
    </row>
    <row r="83" spans="1:7" s="55" customFormat="1" ht="19.5" customHeight="1" x14ac:dyDescent="0.2">
      <c r="A83" s="70" t="s">
        <v>262</v>
      </c>
      <c r="B83" s="62" t="s">
        <v>263</v>
      </c>
      <c r="C83" s="72">
        <v>-2002453</v>
      </c>
      <c r="D83" s="74">
        <v>-5186547</v>
      </c>
      <c r="E83" s="72">
        <v>717414</v>
      </c>
      <c r="F83" s="74">
        <v>10993052</v>
      </c>
      <c r="G83" s="69"/>
    </row>
    <row r="84" spans="1:7" s="55" customFormat="1" ht="19.5" customHeight="1" x14ac:dyDescent="0.2">
      <c r="A84" s="70" t="s">
        <v>264</v>
      </c>
      <c r="B84" s="62" t="s">
        <v>265</v>
      </c>
      <c r="C84" s="72">
        <v>0</v>
      </c>
      <c r="D84" s="74">
        <v>0</v>
      </c>
      <c r="E84" s="72">
        <v>0</v>
      </c>
      <c r="F84" s="74">
        <v>0</v>
      </c>
      <c r="G84" s="57"/>
    </row>
    <row r="85" spans="1:7" s="55" customFormat="1" ht="19.5" customHeight="1" x14ac:dyDescent="0.2">
      <c r="A85" s="70" t="s">
        <v>266</v>
      </c>
      <c r="B85" s="62" t="s">
        <v>267</v>
      </c>
      <c r="C85" s="72">
        <v>28840</v>
      </c>
      <c r="D85" s="74">
        <v>90003</v>
      </c>
      <c r="E85" s="72">
        <v>0</v>
      </c>
      <c r="F85" s="74">
        <v>5091</v>
      </c>
      <c r="G85" s="69"/>
    </row>
    <row r="86" spans="1:7" s="55" customFormat="1" ht="18.75" customHeight="1" x14ac:dyDescent="0.2">
      <c r="A86" s="70" t="s">
        <v>268</v>
      </c>
      <c r="B86" s="62" t="s">
        <v>269</v>
      </c>
      <c r="C86" s="72">
        <v>0</v>
      </c>
      <c r="D86" s="74">
        <v>0</v>
      </c>
      <c r="E86" s="72">
        <v>0</v>
      </c>
      <c r="F86" s="74">
        <v>0</v>
      </c>
      <c r="G86" s="57"/>
    </row>
    <row r="87" spans="1:7" s="55" customFormat="1" ht="18" customHeight="1" x14ac:dyDescent="0.2">
      <c r="A87" s="70" t="s">
        <v>270</v>
      </c>
      <c r="B87" s="66" t="s">
        <v>271</v>
      </c>
      <c r="C87" s="67">
        <v>888810</v>
      </c>
      <c r="D87" s="90">
        <v>6375366</v>
      </c>
      <c r="E87" s="67">
        <v>440087</v>
      </c>
      <c r="F87" s="90">
        <v>2411808</v>
      </c>
      <c r="G87" s="57"/>
    </row>
    <row r="88" spans="1:7" s="55" customFormat="1" ht="18" customHeight="1" x14ac:dyDescent="0.2">
      <c r="A88" s="85" t="s">
        <v>12</v>
      </c>
      <c r="B88" s="71"/>
      <c r="C88" s="67">
        <v>0</v>
      </c>
      <c r="D88" s="74">
        <v>0</v>
      </c>
      <c r="E88" s="67">
        <v>0</v>
      </c>
      <c r="F88" s="89"/>
      <c r="G88" s="57"/>
    </row>
    <row r="89" spans="1:7" s="55" customFormat="1" ht="20.25" customHeight="1" x14ac:dyDescent="0.2">
      <c r="A89" s="18" t="s">
        <v>211</v>
      </c>
      <c r="B89" s="71" t="s">
        <v>272</v>
      </c>
      <c r="C89" s="72">
        <v>0</v>
      </c>
      <c r="D89" s="74">
        <v>0</v>
      </c>
      <c r="E89" s="72">
        <v>0</v>
      </c>
      <c r="F89" s="74">
        <v>0</v>
      </c>
      <c r="G89" s="57"/>
    </row>
    <row r="90" spans="1:7" s="55" customFormat="1" ht="20.25" customHeight="1" x14ac:dyDescent="0.2">
      <c r="A90" s="18" t="s">
        <v>213</v>
      </c>
      <c r="B90" s="71" t="s">
        <v>273</v>
      </c>
      <c r="C90" s="72">
        <v>0</v>
      </c>
      <c r="D90" s="74">
        <v>0</v>
      </c>
      <c r="E90" s="72">
        <v>0</v>
      </c>
      <c r="F90" s="74">
        <v>0</v>
      </c>
      <c r="G90" s="57"/>
    </row>
    <row r="91" spans="1:7" s="55" customFormat="1" ht="20.25" customHeight="1" x14ac:dyDescent="0.2">
      <c r="A91" s="18" t="s">
        <v>215</v>
      </c>
      <c r="B91" s="71" t="s">
        <v>274</v>
      </c>
      <c r="C91" s="72">
        <v>0</v>
      </c>
      <c r="D91" s="74">
        <v>0</v>
      </c>
      <c r="E91" s="72">
        <v>0</v>
      </c>
      <c r="F91" s="74">
        <v>0</v>
      </c>
      <c r="G91" s="57"/>
    </row>
    <row r="92" spans="1:7" s="55" customFormat="1" ht="20.25" customHeight="1" x14ac:dyDescent="0.2">
      <c r="A92" s="18" t="s">
        <v>217</v>
      </c>
      <c r="B92" s="71" t="s">
        <v>275</v>
      </c>
      <c r="C92" s="72">
        <v>888810</v>
      </c>
      <c r="D92" s="74">
        <v>6375366</v>
      </c>
      <c r="E92" s="72">
        <v>440087</v>
      </c>
      <c r="F92" s="74">
        <v>2411808</v>
      </c>
      <c r="G92" s="57"/>
    </row>
    <row r="93" spans="1:7" s="55" customFormat="1" ht="29.25" customHeight="1" x14ac:dyDescent="0.2">
      <c r="A93" s="70" t="s">
        <v>276</v>
      </c>
      <c r="B93" s="62" t="s">
        <v>277</v>
      </c>
      <c r="C93" s="72">
        <v>71315</v>
      </c>
      <c r="D93" s="74">
        <v>838403</v>
      </c>
      <c r="E93" s="72">
        <v>60503</v>
      </c>
      <c r="F93" s="74">
        <v>2453559</v>
      </c>
      <c r="G93" s="69"/>
    </row>
    <row r="94" spans="1:7" s="55" customFormat="1" ht="19.5" customHeight="1" x14ac:dyDescent="0.2">
      <c r="A94" s="84" t="s">
        <v>278</v>
      </c>
      <c r="B94" s="62" t="s">
        <v>279</v>
      </c>
      <c r="C94" s="67">
        <v>1061323.5278399996</v>
      </c>
      <c r="D94" s="90">
        <v>10968387.52784</v>
      </c>
      <c r="E94" s="67">
        <v>2350032</v>
      </c>
      <c r="F94" s="90">
        <v>13859910</v>
      </c>
      <c r="G94" s="69"/>
    </row>
    <row r="95" spans="1:7" s="55" customFormat="1" ht="15" customHeight="1" x14ac:dyDescent="0.2">
      <c r="A95" s="85" t="s">
        <v>12</v>
      </c>
      <c r="B95" s="71"/>
      <c r="C95" s="72">
        <v>0</v>
      </c>
      <c r="D95" s="74"/>
      <c r="E95" s="72">
        <v>0</v>
      </c>
      <c r="F95" s="74"/>
      <c r="G95" s="57"/>
    </row>
    <row r="96" spans="1:7" s="55" customFormat="1" ht="19.5" customHeight="1" x14ac:dyDescent="0.2">
      <c r="A96" s="18" t="s">
        <v>280</v>
      </c>
      <c r="B96" s="71" t="s">
        <v>281</v>
      </c>
      <c r="C96" s="72">
        <v>488880</v>
      </c>
      <c r="D96" s="74">
        <v>6330004</v>
      </c>
      <c r="E96" s="72">
        <v>1136876</v>
      </c>
      <c r="F96" s="74">
        <v>5652189</v>
      </c>
      <c r="G96" s="69"/>
    </row>
    <row r="97" spans="1:7" s="55" customFormat="1" ht="19.5" customHeight="1" x14ac:dyDescent="0.2">
      <c r="A97" s="18" t="s">
        <v>282</v>
      </c>
      <c r="B97" s="71" t="s">
        <v>283</v>
      </c>
      <c r="C97" s="72">
        <v>2817</v>
      </c>
      <c r="D97" s="74">
        <v>35293</v>
      </c>
      <c r="E97" s="72">
        <v>2763</v>
      </c>
      <c r="F97" s="74">
        <v>29150</v>
      </c>
      <c r="G97" s="91"/>
    </row>
    <row r="98" spans="1:7" s="55" customFormat="1" ht="19.5" customHeight="1" x14ac:dyDescent="0.2">
      <c r="A98" s="18" t="s">
        <v>284</v>
      </c>
      <c r="B98" s="71" t="s">
        <v>285</v>
      </c>
      <c r="C98" s="72">
        <v>472755</v>
      </c>
      <c r="D98" s="74">
        <v>3539095</v>
      </c>
      <c r="E98" s="72">
        <v>1070524</v>
      </c>
      <c r="F98" s="74">
        <v>7462591</v>
      </c>
      <c r="G98" s="57"/>
    </row>
    <row r="99" spans="1:7" s="55" customFormat="1" ht="19.5" customHeight="1" x14ac:dyDescent="0.2">
      <c r="A99" s="18" t="s">
        <v>286</v>
      </c>
      <c r="B99" s="71" t="s">
        <v>287</v>
      </c>
      <c r="C99" s="72">
        <v>30174</v>
      </c>
      <c r="D99" s="74">
        <v>321307</v>
      </c>
      <c r="E99" s="72">
        <v>20576</v>
      </c>
      <c r="F99" s="74">
        <v>245051</v>
      </c>
      <c r="G99" s="69"/>
    </row>
    <row r="100" spans="1:7" s="55" customFormat="1" ht="27.75" customHeight="1" x14ac:dyDescent="0.2">
      <c r="A100" s="18" t="s">
        <v>288</v>
      </c>
      <c r="B100" s="71" t="s">
        <v>289</v>
      </c>
      <c r="C100" s="72">
        <v>66697.527839999995</v>
      </c>
      <c r="D100" s="74">
        <v>741211.52784</v>
      </c>
      <c r="E100" s="72">
        <v>107839</v>
      </c>
      <c r="F100" s="74">
        <v>557006</v>
      </c>
      <c r="G100" s="69"/>
    </row>
    <row r="101" spans="1:7" s="55" customFormat="1" ht="15.75" customHeight="1" x14ac:dyDescent="0.2">
      <c r="A101" s="18" t="s">
        <v>290</v>
      </c>
      <c r="B101" s="71" t="s">
        <v>291</v>
      </c>
      <c r="C101" s="72">
        <v>0</v>
      </c>
      <c r="D101" s="74">
        <v>1477</v>
      </c>
      <c r="E101" s="72">
        <v>11454</v>
      </c>
      <c r="F101" s="74">
        <v>-86077</v>
      </c>
      <c r="G101" s="69"/>
    </row>
    <row r="102" spans="1:7" s="55" customFormat="1" ht="17.25" customHeight="1" x14ac:dyDescent="0.2">
      <c r="A102" s="84" t="s">
        <v>292</v>
      </c>
      <c r="B102" s="62" t="s">
        <v>293</v>
      </c>
      <c r="C102" s="72">
        <v>0</v>
      </c>
      <c r="D102" s="74">
        <v>292785</v>
      </c>
      <c r="E102" s="72">
        <v>0</v>
      </c>
      <c r="F102" s="74">
        <v>3563</v>
      </c>
      <c r="G102" s="57"/>
    </row>
    <row r="103" spans="1:7" s="55" customFormat="1" ht="18.75" customHeight="1" x14ac:dyDescent="0.2">
      <c r="A103" s="86" t="s">
        <v>294</v>
      </c>
      <c r="B103" s="66" t="s">
        <v>295</v>
      </c>
      <c r="C103" s="68">
        <f>C59+C65+C73+C80+C81+C82+C83+C84+C85+C86+C87+C93+C94+C102</f>
        <v>-7596952.4721600004</v>
      </c>
      <c r="D103" s="68">
        <f t="shared" ref="D103:F103" si="0">D59+D65+D73+D80+D81+D82+D83+D84+D85+D86+D87+D93+D94+D102</f>
        <v>61817760.527840003</v>
      </c>
      <c r="E103" s="68">
        <f t="shared" si="0"/>
        <v>8465596</v>
      </c>
      <c r="F103" s="68">
        <f t="shared" si="0"/>
        <v>88711007</v>
      </c>
      <c r="G103" s="57"/>
    </row>
    <row r="104" spans="1:7" s="55" customFormat="1" ht="27" customHeight="1" x14ac:dyDescent="0.2">
      <c r="A104" s="65" t="s">
        <v>296</v>
      </c>
      <c r="B104" s="66" t="s">
        <v>297</v>
      </c>
      <c r="C104" s="68">
        <f>C58-C103</f>
        <v>1060056.4721600004</v>
      </c>
      <c r="D104" s="68">
        <f>D58-D103</f>
        <v>9553839.4721599966</v>
      </c>
      <c r="E104" s="68">
        <f>E58-E103</f>
        <v>-1285016</v>
      </c>
      <c r="F104" s="68">
        <f>F58-F103</f>
        <v>6362486</v>
      </c>
      <c r="G104" s="88"/>
    </row>
    <row r="105" spans="1:7" s="55" customFormat="1" ht="18" customHeight="1" x14ac:dyDescent="0.2">
      <c r="A105" s="84" t="s">
        <v>298</v>
      </c>
      <c r="B105" s="62" t="s">
        <v>299</v>
      </c>
      <c r="C105" s="72">
        <v>8002.5</v>
      </c>
      <c r="D105" s="74">
        <v>38261.5</v>
      </c>
      <c r="E105" s="72">
        <v>2439</v>
      </c>
      <c r="F105" s="74">
        <v>27349</v>
      </c>
      <c r="G105" s="57"/>
    </row>
    <row r="106" spans="1:7" s="55" customFormat="1" ht="27.75" customHeight="1" x14ac:dyDescent="0.2">
      <c r="A106" s="65" t="s">
        <v>300</v>
      </c>
      <c r="B106" s="66" t="s">
        <v>301</v>
      </c>
      <c r="C106" s="68">
        <f>C104-C105</f>
        <v>1052053.9721600004</v>
      </c>
      <c r="D106" s="68">
        <f>D104-D105</f>
        <v>9515577.9721599966</v>
      </c>
      <c r="E106" s="68">
        <f>E104-E105</f>
        <v>-1287455</v>
      </c>
      <c r="F106" s="68">
        <f>F104-F105</f>
        <v>6335137</v>
      </c>
      <c r="G106" s="57"/>
    </row>
    <row r="107" spans="1:7" s="55" customFormat="1" ht="18" customHeight="1" x14ac:dyDescent="0.2">
      <c r="A107" s="84" t="s">
        <v>302</v>
      </c>
      <c r="B107" s="62" t="s">
        <v>303</v>
      </c>
      <c r="C107" s="72">
        <v>0</v>
      </c>
      <c r="D107" s="68"/>
      <c r="E107" s="72">
        <v>0</v>
      </c>
      <c r="F107" s="68"/>
      <c r="G107" s="57"/>
    </row>
    <row r="108" spans="1:7" s="94" customFormat="1" ht="20.25" customHeight="1" x14ac:dyDescent="0.2">
      <c r="A108" s="65" t="s">
        <v>304</v>
      </c>
      <c r="B108" s="92" t="s">
        <v>305</v>
      </c>
      <c r="C108" s="68">
        <f>C106+C107</f>
        <v>1052053.9721600004</v>
      </c>
      <c r="D108" s="68">
        <f>D106+D107</f>
        <v>9515577.9721599966</v>
      </c>
      <c r="E108" s="68">
        <f>E106+E107</f>
        <v>-1287455</v>
      </c>
      <c r="F108" s="68">
        <f>F106+F107</f>
        <v>6335137</v>
      </c>
      <c r="G108" s="93"/>
    </row>
    <row r="109" spans="1:7" s="55" customFormat="1" ht="20.25" customHeight="1" x14ac:dyDescent="0.2">
      <c r="B109" s="95"/>
      <c r="D109" s="57"/>
      <c r="E109" s="57"/>
      <c r="F109" s="57"/>
      <c r="G109" s="96"/>
    </row>
    <row r="110" spans="1:7" s="102" customFormat="1" ht="13.5" customHeight="1" x14ac:dyDescent="0.2">
      <c r="A110" s="78" t="str">
        <f>[2]ББ!A120</f>
        <v>Председатель Правления _____________________________ /Лукьянов С. Н.  Дата  06.12.2024 г.</v>
      </c>
      <c r="B110" s="97"/>
      <c r="C110" s="98"/>
      <c r="D110" s="99"/>
      <c r="E110" s="100"/>
      <c r="F110" s="100"/>
      <c r="G110" s="96"/>
    </row>
    <row r="111" spans="1:7" s="102" customFormat="1" ht="13.5" customHeight="1" x14ac:dyDescent="0.2">
      <c r="A111" s="78"/>
      <c r="B111" s="97"/>
      <c r="C111" s="98"/>
      <c r="D111" s="99"/>
      <c r="E111" s="103"/>
      <c r="F111" s="103"/>
      <c r="G111" s="96"/>
    </row>
    <row r="112" spans="1:7" s="102" customFormat="1" ht="15.75" customHeight="1" x14ac:dyDescent="0.2">
      <c r="A112" s="78" t="str">
        <f>[2]ББ!A121</f>
        <v>Главный бухгалтер ________________________________ / Хон Т.Э. Дата 06.12.2024 г.</v>
      </c>
      <c r="B112" s="97"/>
      <c r="C112" s="98"/>
      <c r="D112" s="104"/>
      <c r="E112" s="103"/>
      <c r="F112" s="103"/>
      <c r="G112" s="101"/>
    </row>
    <row r="113" spans="1:7" s="102" customFormat="1" ht="15.75" customHeight="1" x14ac:dyDescent="0.2">
      <c r="A113" s="78"/>
      <c r="B113" s="97"/>
      <c r="C113" s="98"/>
      <c r="D113" s="104"/>
      <c r="E113" s="105"/>
      <c r="F113" s="105"/>
      <c r="G113" s="101"/>
    </row>
    <row r="114" spans="1:7" s="102" customFormat="1" ht="12.75" customHeight="1" x14ac:dyDescent="0.2">
      <c r="A114" s="78" t="str">
        <f>[2]ББ!A122</f>
        <v>Исполнитель____________________________________/Хон Т. Э. Дата 06.12.2024 г.</v>
      </c>
      <c r="B114" s="97"/>
      <c r="C114" s="98"/>
      <c r="D114" s="104"/>
      <c r="E114" s="56"/>
      <c r="F114" s="56"/>
      <c r="G114" s="101"/>
    </row>
    <row r="115" spans="1:7" ht="13.5" customHeight="1" x14ac:dyDescent="0.2">
      <c r="A115" s="94" t="s">
        <v>145</v>
      </c>
      <c r="B115" s="50"/>
      <c r="D115" s="106"/>
    </row>
    <row r="116" spans="1:7" ht="25.5" customHeight="1" x14ac:dyDescent="0.2">
      <c r="A116" s="55" t="s">
        <v>146</v>
      </c>
      <c r="B116" s="50"/>
      <c r="D116" s="107"/>
      <c r="G116" s="108"/>
    </row>
    <row r="117" spans="1:7" s="55" customFormat="1" ht="12" customHeight="1" x14ac:dyDescent="0.2">
      <c r="A117" s="109"/>
      <c r="B117" s="110"/>
      <c r="C117" s="50"/>
      <c r="D117" s="111">
        <f>D108-'[1]5610'!D70/1000</f>
        <v>0.10651999711990356</v>
      </c>
      <c r="E117" s="56"/>
      <c r="F117" s="56"/>
      <c r="G117" s="69"/>
    </row>
    <row r="118" spans="1:7" s="55" customFormat="1" ht="12" customHeight="1" x14ac:dyDescent="0.2">
      <c r="A118" s="109"/>
      <c r="B118" s="110"/>
      <c r="C118" s="50"/>
      <c r="D118" s="112"/>
      <c r="E118" s="56"/>
      <c r="F118" s="56"/>
      <c r="G118" s="57"/>
    </row>
    <row r="119" spans="1:7" s="55" customFormat="1" ht="12" customHeight="1" x14ac:dyDescent="0.2">
      <c r="A119" s="109"/>
      <c r="B119" s="110"/>
      <c r="C119" s="50"/>
      <c r="D119" s="51"/>
      <c r="E119" s="56"/>
      <c r="F119" s="56"/>
      <c r="G119" s="57"/>
    </row>
    <row r="120" spans="1:7" s="55" customFormat="1" ht="12" customHeight="1" x14ac:dyDescent="0.2">
      <c r="A120" s="109"/>
      <c r="B120" s="110"/>
      <c r="C120" s="50"/>
      <c r="D120" s="113"/>
      <c r="E120" s="56"/>
      <c r="F120" s="56"/>
      <c r="G120" s="57"/>
    </row>
    <row r="121" spans="1:7" s="55" customFormat="1" ht="12" customHeight="1" x14ac:dyDescent="0.2">
      <c r="A121" s="109"/>
      <c r="B121" s="110"/>
      <c r="C121" s="50"/>
      <c r="D121" s="106"/>
      <c r="E121" s="56"/>
      <c r="F121" s="56"/>
      <c r="G121" s="57"/>
    </row>
    <row r="122" spans="1:7" s="55" customFormat="1" ht="12" customHeight="1" x14ac:dyDescent="0.2">
      <c r="A122" s="109"/>
      <c r="B122" s="110"/>
      <c r="C122" s="114"/>
      <c r="D122" s="106"/>
      <c r="E122" s="56"/>
      <c r="F122" s="56"/>
      <c r="G122" s="57"/>
    </row>
    <row r="123" spans="1:7" s="55" customFormat="1" ht="12" customHeight="1" x14ac:dyDescent="0.2">
      <c r="A123" s="109"/>
      <c r="B123" s="110"/>
      <c r="C123" s="50"/>
      <c r="D123" s="111"/>
      <c r="E123" s="56"/>
      <c r="F123" s="56"/>
      <c r="G123" s="57"/>
    </row>
    <row r="124" spans="1:7" x14ac:dyDescent="0.2">
      <c r="C124" s="115"/>
    </row>
    <row r="125" spans="1:7" x14ac:dyDescent="0.2">
      <c r="C125" s="115"/>
    </row>
  </sheetData>
  <mergeCells count="5">
    <mergeCell ref="E1:F3"/>
    <mergeCell ref="A4:G4"/>
    <mergeCell ref="A5:G5"/>
    <mergeCell ref="A6:G6"/>
    <mergeCell ref="A7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Баланс</vt:lpstr>
      <vt:lpstr>ОПиУ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Пралиева Сауле Амреевна</dc:creator>
  <cp:lastModifiedBy>Пралиева Сауле Амреевна</cp:lastModifiedBy>
  <dcterms:created xsi:type="dcterms:W3CDTF">2025-01-14T14:04:59Z</dcterms:created>
  <dcterms:modified xsi:type="dcterms:W3CDTF">2025-01-15T07:25:21Z</dcterms:modified>
</cp:coreProperties>
</file>